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040106e84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ntal cash" sheetId="1" r:id="Rc4e32a868477426e"/>
  </x:sheets>
</x:workbook>
</file>

<file path=xl/comments1.xml><?xml version="1.0" encoding="utf-8"?>
<x:comments xmlns:x="http://schemas.openxmlformats.org/spreadsheetml/2006/main">
  <x:authors>
    <x:author/>
  </x:authors>
  <x:commentList>
    <x:comment ref="E6" authorId="0">
      <x:text>
        <x:r>
          <x:t>All example amounts and property/unit names are invented. Definitions: Fannie Mae Form4254.DEF, https://multifamily.fanniemae.com/media/35991/display. Refundable deposit distinction: IRS Topic414, https://www.irs.gov/taxtopics/tc414. Original models do not calculate tax or certify lender underwriting.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$&quot;#,##0.00;(&quot;$&quot;#,##0.00);&quot;-&quot;"/>
    <x:numFmt numFmtId="201" formatCode="mmm d, yyyy"/>
    <x:numFmt numFmtId="202" formatCode="mmm-yy"/>
    <x:numFmt numFmtId="203" formatCode="0.00x"/>
    <x:numFmt numFmtId="204" formatCode="0.00;(0.00);0.00"/>
  </x:numFmts>
  <x:fonts count="10">
    <x:font>
      <x:sz val="11"/>
      <x:name val="Carlito"/>
    </x:font>
    <x:font>
      <x:sz val="10"/>
      <x:color rgb="FF17364D"/>
      <x:name val="Arial"/>
    </x:font>
    <x:font>
      <x:b/>
      <x:sz val="15"/>
      <x:color rgb="FF17364D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b/>
      <x:sz val="10"/>
      <x:color rgb="FFFFFFFF"/>
      <x:name val="Arial"/>
    </x:font>
    <x:font>
      <x:i/>
      <x:sz val="10"/>
      <x:color rgb="FF17364D"/>
      <x:name val="Arial"/>
    </x:font>
    <x:font>
      <x:i/>
      <x:sz val="10"/>
      <x:color rgb="FF000000"/>
      <x:name val="Arial"/>
    </x:font>
    <x:font>
      <x:b/>
      <x:sz val="10"/>
      <x:color rgb="FF17364D"/>
      <x:name val="Arial"/>
    </x:font>
    <x:font>
      <x:b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D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BB2BF"/>
      </x:top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202" fontId="4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2" fontId="4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horizontal="right" vertical="center" wrapText="1"/>
    </x:xf>
    <x:xf numFmtId="202" fontId="5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5" fillId="3" borderId="0" xfId="0" applyNumberFormat="1" applyFont="1" applyFill="1" applyBorder="1" applyAlignment="1">
      <x:alignment horizontal="center" vertical="center" wrapText="1"/>
    </x:xf>
    <x:xf numFmtId="202" fontId="5" fillId="3" borderId="0" xfId="0" applyNumberFormat="1" applyFont="1" applyFill="1" applyBorder="1" applyAlignment="1">
      <x:alignment horizontal="center" vertical="center" wrapText="1"/>
    </x:xf>
    <x:xf numFmtId="203" fontId="4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horizontal="right" vertical="center"/>
    </x:xf>
    <x:xf numFmtId="204" fontId="4" fillId="0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  <x:xf numFmtId="200" fontId="9" fillId="0" borderId="0" xfId="0" applyNumberFormat="1" applyFont="1" applyFill="1" applyBorder="1" applyAlignment="1">
      <x:alignment horizontal="right" vertical="center"/>
    </x:xf>
    <x:xf numFmtId="0" fontId="8" fillId="0" borderId="1" xfId="0" applyNumberFormat="1" applyFont="1" applyFill="1" applyBorder="1" applyAlignment="1">
      <x:alignment vertical="center"/>
    </x:xf>
    <x:xf numFmtId="200" fontId="9" fillId="0" borderId="1" xfId="0" applyNumberFormat="1" applyFont="1" applyFill="1" applyBorder="1" applyAlignment="1">
      <x:alignment horizontal="right" vertical="center"/>
    </x:xf>
    <x:xf numFmtId="204" fontId="9" fillId="0" borderId="0" xfId="0" applyNumberFormat="1" applyFont="1" applyFill="1" applyBorder="1" applyAlignment="1">
      <x:alignment horizontal="right" vertical="center"/>
    </x:xf>
    <x:xf numFmtId="204" fontId="9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b4751a80c4eb4" /><Relationship Type="http://schemas.openxmlformats.org/officeDocument/2006/relationships/theme" Target="/xl/theme/theme1.xml" Id="Rf2bce88659b64795" /><Relationship Type="http://schemas.openxmlformats.org/officeDocument/2006/relationships/sharedStrings" Target="/xl/sharedStrings.xml" Id="R5c0cdbd8314f48f4" /><Relationship Type="http://schemas.openxmlformats.org/officeDocument/2006/relationships/worksheet" Target="/xl/worksheets/sheet1.xml" Id="Rc4e32a86847742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635c058905424688" /><Relationship Type="http://schemas.openxmlformats.org/officeDocument/2006/relationships/vmlDrawing" Target="/xl/drawings/vmldrawing.vml" Id="R508138dec0f44002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2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2" customHeight="1">
      <x:c r="A2" s="2"/>
      <x:c r="B2" s="2"/>
      <x:c r="C2" s="5" t="str">
        <x:v>Rental income and expense record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22" customHeight="1">
      <x:c r="A3" s="2"/>
      <x:c r="B3" s="2"/>
      <x:c r="C3" s="2"/>
      <x:c r="D3" s="4"/>
      <x:c r="E3" s="9" t="str">
        <x:f>IF(AND(COUNT(E6,E7,E10,E11,E12,E13,E14,E15,E16,E21,E22,E27,E28)=13,MIN(E6,E7,E10,E11,E12,E13,E14,E15,E16,E21,E22,E27,E28)&gt;=0,IF(ISNUMBER($D$4),IF(AND($D$4&gt;=DATE(1900,1,1),$D$4&lt;=DATE(2200,12,31)),DAY($D$4)=1,FALSE),FALSE)),"Ready","Check inputs")</x:f>
        <x:v>Ready</x:v>
      </x:c>
      <x:c r="F3" s="9" t="str">
        <x:f>IF(AND(COUNT(F6,F7,F10,F11,F12,F13,F14,F15,F16,F21,F22,F27,F28)=13,MIN(F6,F7,F10,F11,F12,F13,F14,F15,F16,F21,F22,F27,F28)&gt;=0,IF(ISNUMBER($D$4),IF(AND($D$4&gt;=DATE(1900,1,1),$D$4&lt;=DATE(2200,12,31)),DAY($D$4)=1,FALSE),FALSE)),"Ready","Check inputs")</x:f>
        <x:v>Ready</x:v>
      </x:c>
      <x:c r="G3" s="9" t="str">
        <x:f>IF(AND(COUNT(G6,G7,G10,G11,G12,G13,G14,G15,G16,G21,G22,G27,G28)=13,MIN(G6,G7,G10,G11,G12,G13,G14,G15,G16,G21,G22,G27,G28)&gt;=0,IF(ISNUMBER($D$4),IF(AND($D$4&gt;=DATE(1900,1,1),$D$4&lt;=DATE(2200,12,31)),DAY($D$4)=1,FALSE),FALSE)),"Ready","Check inputs")</x:f>
        <x:v>Ready</x:v>
      </x:c>
      <x:c r="H3" s="9" t="str">
        <x:f>IF(AND(COUNT(H6,H7,H10,H11,H12,H13,H14,H15,H16,H21,H22,H27,H28)=13,MIN(H6,H7,H10,H11,H12,H13,H14,H15,H16,H21,H22,H27,H28)&gt;=0,IF(ISNUMBER($D$4),IF(AND($D$4&gt;=DATE(1900,1,1),$D$4&lt;=DATE(2200,12,31)),DAY($D$4)=1,FALSE),FALSE)),"Ready","Check inputs")</x:f>
        <x:v>Ready</x:v>
      </x:c>
      <x:c r="I3" s="9" t="str">
        <x:f>IF(AND(COUNT(I6,I7,I10,I11,I12,I13,I14,I15,I16,I21,I22,I27,I28)=13,MIN(I6,I7,I10,I11,I12,I13,I14,I15,I16,I21,I22,I27,I28)&gt;=0,IF(ISNUMBER($D$4),IF(AND($D$4&gt;=DATE(1900,1,1),$D$4&lt;=DATE(2200,12,31)),DAY($D$4)=1,FALSE),FALSE)),"Ready","Check inputs")</x:f>
        <x:v>Ready</x:v>
      </x:c>
      <x:c r="J3" s="9" t="str">
        <x:f>IF(AND(COUNT(J6,J7,J10,J11,J12,J13,J14,J15,J16,J21,J22,J27,J28)=13,MIN(J6,J7,J10,J11,J12,J13,J14,J15,J16,J21,J22,J27,J28)&gt;=0,IF(ISNUMBER($D$4),IF(AND($D$4&gt;=DATE(1900,1,1),$D$4&lt;=DATE(2200,12,31)),DAY($D$4)=1,FALSE),FALSE)),"Ready","Check inputs")</x:f>
        <x:v>Ready</x:v>
      </x:c>
      <x:c r="K3" s="9" t="str">
        <x:f>IF(AND(COUNT(K6,K7,K10,K11,K12,K13,K14,K15,K16,K21,K22,K27,K28)=13,MIN(K6,K7,K10,K11,K12,K13,K14,K15,K16,K21,K22,K27,K28)&gt;=0,IF(ISNUMBER($D$4),IF(AND($D$4&gt;=DATE(1900,1,1),$D$4&lt;=DATE(2200,12,31)),DAY($D$4)=1,FALSE),FALSE)),"Ready","Check inputs")</x:f>
        <x:v>Ready</x:v>
      </x:c>
      <x:c r="L3" s="9" t="str">
        <x:f>IF(AND(COUNT(L6,L7,L10,L11,L12,L13,L14,L15,L16,L21,L22,L27,L28)=13,MIN(L6,L7,L10,L11,L12,L13,L14,L15,L16,L21,L22,L27,L28)&gt;=0,IF(ISNUMBER($D$4),IF(AND($D$4&gt;=DATE(1900,1,1),$D$4&lt;=DATE(2200,12,31)),DAY($D$4)=1,FALSE),FALSE)),"Ready","Check inputs")</x:f>
        <x:v>Ready</x:v>
      </x:c>
      <x:c r="M3" s="9" t="str">
        <x:f>IF(AND(COUNT(M6,M7,M10,M11,M12,M13,M14,M15,M16,M21,M22,M27,M28)=13,MIN(M6,M7,M10,M11,M12,M13,M14,M15,M16,M21,M22,M27,M28)&gt;=0,IF(ISNUMBER($D$4),IF(AND($D$4&gt;=DATE(1900,1,1),$D$4&lt;=DATE(2200,12,31)),DAY($D$4)=1,FALSE),FALSE)),"Ready","Check inputs")</x:f>
        <x:v>Ready</x:v>
      </x:c>
      <x:c r="N3" s="9" t="str">
        <x:f>IF(AND(COUNT(N6,N7,N10,N11,N12,N13,N14,N15,N16,N21,N22,N27,N28)=13,MIN(N6,N7,N10,N11,N12,N13,N14,N15,N16,N21,N22,N27,N28)&gt;=0,IF(ISNUMBER($D$4),IF(AND($D$4&gt;=DATE(1900,1,1),$D$4&lt;=DATE(2200,12,31)),DAY($D$4)=1,FALSE),FALSE)),"Ready","Check inputs")</x:f>
        <x:v>Ready</x:v>
      </x:c>
      <x:c r="O3" s="9" t="str">
        <x:f>IF(AND(COUNT(O6,O7,O10,O11,O12,O13,O14,O15,O16,O21,O22,O27,O28)=13,MIN(O6,O7,O10,O11,O12,O13,O14,O15,O16,O21,O22,O27,O28)&gt;=0,IF(ISNUMBER($D$4),IF(AND($D$4&gt;=DATE(1900,1,1),$D$4&lt;=DATE(2200,12,31)),DAY($D$4)=1,FALSE),FALSE)),"Ready","Check inputs")</x:f>
        <x:v>Ready</x:v>
      </x:c>
      <x:c r="P3" s="9" t="str">
        <x:f>IF(AND(COUNT(P6,P7,P10,P11,P12,P13,P14,P15,P16,P21,P22,P27,P28)=13,MIN(P6,P7,P10,P11,P12,P13,P14,P15,P16,P21,P22,P27,P28)&gt;=0,IF(ISNUMBER($D$4),IF(AND($D$4&gt;=DATE(1900,1,1),$D$4&lt;=DATE(2200,12,31)),DAY($D$4)=1,FALSE),FALSE)),"Ready","Check inputs")</x:f>
        <x:v>Ready</x:v>
      </x:c>
    </x:row>
    <x:row r="4" ht="22" customHeight="1">
      <x:c r="A4" s="2"/>
      <x:c r="B4" s="2"/>
      <x:c r="C4" s="2" t="str">
        <x:v>First recorded month</x:v>
      </x:c>
      <x:c r="D4" s="8" t="d">
        <x:v>2026-01-01T00:00:00.000Z</x:v>
      </x:c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 ht="35" customHeight="1">
      <x:c r="A5" s="2"/>
      <x:c r="B5" s="2"/>
      <x:c r="C5" s="20" t="str">
        <x:v>USD, invented example</x:v>
      </x:c>
      <x:c r="D5" s="21" t="str">
        <x:v>12-month total</x:v>
      </x:c>
      <x:c r="E5" s="22" t="n">
        <x:f>IF(IF(ISNUMBER($D$4),IF(AND($D$4&gt;=DATE(1900,1,1),$D$4&lt;=DATE(2200,12,31)),DAY($D$4)=1,FALSE),FALSE),EDATE($D$4,0),"n.a.")</x:f>
        <x:v>46023</x:v>
      </x:c>
      <x:c r="F5" s="22" t="n">
        <x:f>IF(IF(ISNUMBER($D$4),IF(AND($D$4&gt;=DATE(1900,1,1),$D$4&lt;=DATE(2200,12,31)),DAY($D$4)=1,FALSE),FALSE),EDATE($D$4,1),"n.a.")</x:f>
        <x:v>46054</x:v>
      </x:c>
      <x:c r="G5" s="22" t="n">
        <x:f>IF(IF(ISNUMBER($D$4),IF(AND($D$4&gt;=DATE(1900,1,1),$D$4&lt;=DATE(2200,12,31)),DAY($D$4)=1,FALSE),FALSE),EDATE($D$4,2),"n.a.")</x:f>
        <x:v>46082</x:v>
      </x:c>
      <x:c r="H5" s="22" t="n">
        <x:f>IF(IF(ISNUMBER($D$4),IF(AND($D$4&gt;=DATE(1900,1,1),$D$4&lt;=DATE(2200,12,31)),DAY($D$4)=1,FALSE),FALSE),EDATE($D$4,3),"n.a.")</x:f>
        <x:v>46113</x:v>
      </x:c>
      <x:c r="I5" s="22" t="n">
        <x:f>IF(IF(ISNUMBER($D$4),IF(AND($D$4&gt;=DATE(1900,1,1),$D$4&lt;=DATE(2200,12,31)),DAY($D$4)=1,FALSE),FALSE),EDATE($D$4,4),"n.a.")</x:f>
        <x:v>46143</x:v>
      </x:c>
      <x:c r="J5" s="22" t="n">
        <x:f>IF(IF(ISNUMBER($D$4),IF(AND($D$4&gt;=DATE(1900,1,1),$D$4&lt;=DATE(2200,12,31)),DAY($D$4)=1,FALSE),FALSE),EDATE($D$4,5),"n.a.")</x:f>
        <x:v>46174</x:v>
      </x:c>
      <x:c r="K5" s="22" t="n">
        <x:f>IF(IF(ISNUMBER($D$4),IF(AND($D$4&gt;=DATE(1900,1,1),$D$4&lt;=DATE(2200,12,31)),DAY($D$4)=1,FALSE),FALSE),EDATE($D$4,6),"n.a.")</x:f>
        <x:v>46204</x:v>
      </x:c>
      <x:c r="L5" s="22" t="n">
        <x:f>IF(IF(ISNUMBER($D$4),IF(AND($D$4&gt;=DATE(1900,1,1),$D$4&lt;=DATE(2200,12,31)),DAY($D$4)=1,FALSE),FALSE),EDATE($D$4,7),"n.a.")</x:f>
        <x:v>46235</x:v>
      </x:c>
      <x:c r="M5" s="22" t="n">
        <x:f>IF(IF(ISNUMBER($D$4),IF(AND($D$4&gt;=DATE(1900,1,1),$D$4&lt;=DATE(2200,12,31)),DAY($D$4)=1,FALSE),FALSE),EDATE($D$4,8),"n.a.")</x:f>
        <x:v>46266</x:v>
      </x:c>
      <x:c r="N5" s="22" t="n">
        <x:f>IF(IF(ISNUMBER($D$4),IF(AND($D$4&gt;=DATE(1900,1,1),$D$4&lt;=DATE(2200,12,31)),DAY($D$4)=1,FALSE),FALSE),EDATE($D$4,9),"n.a.")</x:f>
        <x:v>46296</x:v>
      </x:c>
      <x:c r="O5" s="22" t="n">
        <x:f>IF(IF(ISNUMBER($D$4),IF(AND($D$4&gt;=DATE(1900,1,1),$D$4&lt;=DATE(2200,12,31)),DAY($D$4)=1,FALSE),FALSE),EDATE($D$4,10),"n.a.")</x:f>
        <x:v>46327</x:v>
      </x:c>
      <x:c r="P5" s="22" t="n">
        <x:f>IF(IF(ISNUMBER($D$4),IF(AND($D$4&gt;=DATE(1900,1,1),$D$4&lt;=DATE(2200,12,31)),DAY($D$4)=1,FALSE),FALSE),EDATE($D$4,11),"n.a.")</x:f>
        <x:v>46357</x:v>
      </x:c>
    </x:row>
    <x:row r="6" ht="22" customHeight="1">
      <x:c r="A6" s="2"/>
      <x:c r="B6" s="2"/>
      <x:c r="C6" s="2" t="str">
        <x:v>Rent actually collected</x:v>
      </x:c>
      <x:c r="D6" s="9" t="n">
        <x:f>IF(COUNT(E6:P6)=12,SUM(E6:P6),"n.a.")</x:f>
        <x:v>28800</x:v>
      </x:c>
      <x:c r="E6" s="7" t="n">
        <x:v>2400</x:v>
      </x:c>
      <x:c r="F6" s="7" t="n">
        <x:v>2400</x:v>
      </x:c>
      <x:c r="G6" s="7" t="n">
        <x:v>2400</x:v>
      </x:c>
      <x:c r="H6" s="7" t="n">
        <x:v>2400</x:v>
      </x:c>
      <x:c r="I6" s="7" t="n">
        <x:v>2400</x:v>
      </x:c>
      <x:c r="J6" s="7" t="n">
        <x:v>2400</x:v>
      </x:c>
      <x:c r="K6" s="7" t="n">
        <x:v>2400</x:v>
      </x:c>
      <x:c r="L6" s="7" t="n">
        <x:v>2400</x:v>
      </x:c>
      <x:c r="M6" s="7" t="n">
        <x:v>2400</x:v>
      </x:c>
      <x:c r="N6" s="7" t="n">
        <x:v>2400</x:v>
      </x:c>
      <x:c r="O6" s="7" t="n">
        <x:v>2400</x:v>
      </x:c>
      <x:c r="P6" s="7" t="n">
        <x:v>2400</x:v>
      </x:c>
    </x:row>
    <x:row r="7" ht="22" customHeight="1">
      <x:c r="A7" s="2"/>
      <x:c r="B7" s="2"/>
      <x:c r="C7" s="2" t="str">
        <x:v>Other operating cash income</x:v>
      </x:c>
      <x:c r="D7" s="9" t="n">
        <x:f>IF(COUNT(E7:P7)=12,SUM(E7:P7),"n.a.")</x:f>
        <x:v>1200</x:v>
      </x:c>
      <x:c r="E7" s="7" t="n">
        <x:v>100</x:v>
      </x:c>
      <x:c r="F7" s="7" t="n">
        <x:v>100</x:v>
      </x:c>
      <x:c r="G7" s="7" t="n">
        <x:v>100</x:v>
      </x:c>
      <x:c r="H7" s="7" t="n">
        <x:v>100</x:v>
      </x:c>
      <x:c r="I7" s="7" t="n">
        <x:v>100</x:v>
      </x:c>
      <x:c r="J7" s="7" t="n">
        <x:v>100</x:v>
      </x:c>
      <x:c r="K7" s="7" t="n">
        <x:v>100</x:v>
      </x:c>
      <x:c r="L7" s="7" t="n">
        <x:v>100</x:v>
      </x:c>
      <x:c r="M7" s="7" t="n">
        <x:v>100</x:v>
      </x:c>
      <x:c r="N7" s="7" t="n">
        <x:v>100</x:v>
      </x:c>
      <x:c r="O7" s="7" t="n">
        <x:v>100</x:v>
      </x:c>
      <x:c r="P7" s="7" t="n">
        <x:v>100</x:v>
      </x:c>
    </x:row>
    <x:row r="8" ht="22" customHeight="1">
      <x:c r="A8" s="2"/>
      <x:c r="B8" s="2"/>
      <x:c r="C8" s="29" t="str">
        <x:v>Operating cash income</x:v>
      </x:c>
      <x:c r="D8" s="30" t="n">
        <x:f>IF(COUNT(E8:P8)=12,SUM(E8:P8),"n.a.")</x:f>
        <x:v>30000</x:v>
      </x:c>
      <x:c r="E8" s="30" t="n">
        <x:f>IF(E3="Ready",SUM(E6:E7),"n.a.")</x:f>
        <x:v>2500</x:v>
      </x:c>
      <x:c r="F8" s="30" t="n">
        <x:f>IF(F3="Ready",SUM(F6:F7),"n.a.")</x:f>
        <x:v>2500</x:v>
      </x:c>
      <x:c r="G8" s="30" t="n">
        <x:f>IF(G3="Ready",SUM(G6:G7),"n.a.")</x:f>
        <x:v>2500</x:v>
      </x:c>
      <x:c r="H8" s="30" t="n">
        <x:f>IF(H3="Ready",SUM(H6:H7),"n.a.")</x:f>
        <x:v>2500</x:v>
      </x:c>
      <x:c r="I8" s="30" t="n">
        <x:f>IF(I3="Ready",SUM(I6:I7),"n.a.")</x:f>
        <x:v>2500</x:v>
      </x:c>
      <x:c r="J8" s="30" t="n">
        <x:f>IF(J3="Ready",SUM(J6:J7),"n.a.")</x:f>
        <x:v>2500</x:v>
      </x:c>
      <x:c r="K8" s="30" t="n">
        <x:f>IF(K3="Ready",SUM(K6:K7),"n.a.")</x:f>
        <x:v>2500</x:v>
      </x:c>
      <x:c r="L8" s="30" t="n">
        <x:f>IF(L3="Ready",SUM(L6:L7),"n.a.")</x:f>
        <x:v>2500</x:v>
      </x:c>
      <x:c r="M8" s="30" t="n">
        <x:f>IF(M3="Ready",SUM(M6:M7),"n.a.")</x:f>
        <x:v>2500</x:v>
      </x:c>
      <x:c r="N8" s="30" t="n">
        <x:f>IF(N3="Ready",SUM(N6:N7),"n.a.")</x:f>
        <x:v>2500</x:v>
      </x:c>
      <x:c r="O8" s="30" t="n">
        <x:f>IF(O3="Ready",SUM(O6:O7),"n.a.")</x:f>
        <x:v>2500</x:v>
      </x:c>
      <x:c r="P8" s="30" t="n">
        <x:f>IF(P3="Ready",SUM(P6:P7),"n.a.")</x:f>
        <x:v>2500</x:v>
      </x:c>
    </x:row>
    <x:row r="9" ht="22" customHeight="1">
      <x:c r="A9" s="2"/>
      <x:c r="B9" s="2"/>
      <x:c r="C9" s="2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</x:row>
    <x:row r="10" ht="22" customHeight="1">
      <x:c r="A10" s="2"/>
      <x:c r="B10" s="2"/>
      <x:c r="C10" s="2" t="str">
        <x:v>Property tax paid</x:v>
      </x:c>
      <x:c r="D10" s="9" t="n">
        <x:f>IF(COUNT(E10:P10)=12,SUM(E10:P10),"n.a.")</x:f>
        <x:v>3600</x:v>
      </x:c>
      <x:c r="E10" s="7" t="n">
        <x:v>300</x:v>
      </x:c>
      <x:c r="F10" s="7" t="n">
        <x:v>300</x:v>
      </x:c>
      <x:c r="G10" s="7" t="n">
        <x:v>300</x:v>
      </x:c>
      <x:c r="H10" s="7" t="n">
        <x:v>300</x:v>
      </x:c>
      <x:c r="I10" s="7" t="n">
        <x:v>300</x:v>
      </x:c>
      <x:c r="J10" s="7" t="n">
        <x:v>300</x:v>
      </x:c>
      <x:c r="K10" s="7" t="n">
        <x:v>300</x:v>
      </x:c>
      <x:c r="L10" s="7" t="n">
        <x:v>300</x:v>
      </x:c>
      <x:c r="M10" s="7" t="n">
        <x:v>300</x:v>
      </x:c>
      <x:c r="N10" s="7" t="n">
        <x:v>300</x:v>
      </x:c>
      <x:c r="O10" s="7" t="n">
        <x:v>300</x:v>
      </x:c>
      <x:c r="P10" s="7" t="n">
        <x:v>300</x:v>
      </x:c>
    </x:row>
    <x:row r="11" ht="22" customHeight="1">
      <x:c r="A11" s="2"/>
      <x:c r="B11" s="2"/>
      <x:c r="C11" s="2" t="str">
        <x:v>Insurance paid</x:v>
      </x:c>
      <x:c r="D11" s="9" t="n">
        <x:f>IF(COUNT(E11:P11)=12,SUM(E11:P11),"n.a.")</x:f>
        <x:v>1200</x:v>
      </x:c>
      <x:c r="E11" s="7" t="n">
        <x:v>100</x:v>
      </x:c>
      <x:c r="F11" s="7" t="n">
        <x:v>100</x:v>
      </x:c>
      <x:c r="G11" s="7" t="n">
        <x:v>100</x:v>
      </x:c>
      <x:c r="H11" s="7" t="n">
        <x:v>100</x:v>
      </x:c>
      <x:c r="I11" s="7" t="n">
        <x:v>100</x:v>
      </x:c>
      <x:c r="J11" s="7" t="n">
        <x:v>100</x:v>
      </x:c>
      <x:c r="K11" s="7" t="n">
        <x:v>100</x:v>
      </x:c>
      <x:c r="L11" s="7" t="n">
        <x:v>100</x:v>
      </x:c>
      <x:c r="M11" s="7" t="n">
        <x:v>100</x:v>
      </x:c>
      <x:c r="N11" s="7" t="n">
        <x:v>100</x:v>
      </x:c>
      <x:c r="O11" s="7" t="n">
        <x:v>100</x:v>
      </x:c>
      <x:c r="P11" s="7" t="n">
        <x:v>100</x:v>
      </x:c>
    </x:row>
    <x:row r="12" ht="22" customHeight="1">
      <x:c r="A12" s="2"/>
      <x:c r="B12" s="2"/>
      <x:c r="C12" s="2" t="str">
        <x:v>Repairs and maintenance paid</x:v>
      </x:c>
      <x:c r="D12" s="9" t="n">
        <x:f>IF(COUNT(E12:P12)=12,SUM(E12:P12),"n.a.")</x:f>
        <x:v>1800</x:v>
      </x:c>
      <x:c r="E12" s="7" t="n">
        <x:v>150</x:v>
      </x:c>
      <x:c r="F12" s="7" t="n">
        <x:v>150</x:v>
      </x:c>
      <x:c r="G12" s="7" t="n">
        <x:v>150</x:v>
      </x:c>
      <x:c r="H12" s="7" t="n">
        <x:v>150</x:v>
      </x:c>
      <x:c r="I12" s="7" t="n">
        <x:v>150</x:v>
      </x:c>
      <x:c r="J12" s="7" t="n">
        <x:v>150</x:v>
      </x:c>
      <x:c r="K12" s="7" t="n">
        <x:v>150</x:v>
      </x:c>
      <x:c r="L12" s="7" t="n">
        <x:v>150</x:v>
      </x:c>
      <x:c r="M12" s="7" t="n">
        <x:v>150</x:v>
      </x:c>
      <x:c r="N12" s="7" t="n">
        <x:v>150</x:v>
      </x:c>
      <x:c r="O12" s="7" t="n">
        <x:v>150</x:v>
      </x:c>
      <x:c r="P12" s="7" t="n">
        <x:v>150</x:v>
      </x:c>
    </x:row>
    <x:row r="13" ht="22" customHeight="1">
      <x:c r="A13" s="2"/>
      <x:c r="B13" s="2"/>
      <x:c r="C13" s="2" t="str">
        <x:v>Management fees paid</x:v>
      </x:c>
      <x:c r="D13" s="9" t="n">
        <x:f>IF(COUNT(E13:P13)=12,SUM(E13:P13),"n.a.")</x:f>
        <x:v>2400</x:v>
      </x:c>
      <x:c r="E13" s="7" t="n">
        <x:v>200</x:v>
      </x:c>
      <x:c r="F13" s="7" t="n">
        <x:v>200</x:v>
      </x:c>
      <x:c r="G13" s="7" t="n">
        <x:v>200</x:v>
      </x:c>
      <x:c r="H13" s="7" t="n">
        <x:v>200</x:v>
      </x:c>
      <x:c r="I13" s="7" t="n">
        <x:v>200</x:v>
      </x:c>
      <x:c r="J13" s="7" t="n">
        <x:v>200</x:v>
      </x:c>
      <x:c r="K13" s="7" t="n">
        <x:v>200</x:v>
      </x:c>
      <x:c r="L13" s="7" t="n">
        <x:v>200</x:v>
      </x:c>
      <x:c r="M13" s="7" t="n">
        <x:v>200</x:v>
      </x:c>
      <x:c r="N13" s="7" t="n">
        <x:v>200</x:v>
      </x:c>
      <x:c r="O13" s="7" t="n">
        <x:v>200</x:v>
      </x:c>
      <x:c r="P13" s="7" t="n">
        <x:v>200</x:v>
      </x:c>
    </x:row>
    <x:row r="14" ht="22" customHeight="1">
      <x:c r="A14" s="2"/>
      <x:c r="B14" s="2"/>
      <x:c r="C14" s="2" t="str">
        <x:v>Utilities paid</x:v>
      </x:c>
      <x:c r="D14" s="9" t="n">
        <x:f>IF(COUNT(E14:P14)=12,SUM(E14:P14),"n.a.")</x:f>
        <x:v>600</x:v>
      </x:c>
      <x:c r="E14" s="7" t="n">
        <x:v>50</x:v>
      </x:c>
      <x:c r="F14" s="7" t="n">
        <x:v>50</x:v>
      </x:c>
      <x:c r="G14" s="7" t="n">
        <x:v>50</x:v>
      </x:c>
      <x:c r="H14" s="7" t="n">
        <x:v>50</x:v>
      </x:c>
      <x:c r="I14" s="7" t="n">
        <x:v>50</x:v>
      </x:c>
      <x:c r="J14" s="7" t="n">
        <x:v>50</x:v>
      </x:c>
      <x:c r="K14" s="7" t="n">
        <x:v>50</x:v>
      </x:c>
      <x:c r="L14" s="7" t="n">
        <x:v>50</x:v>
      </x:c>
      <x:c r="M14" s="7" t="n">
        <x:v>50</x:v>
      </x:c>
      <x:c r="N14" s="7" t="n">
        <x:v>50</x:v>
      </x:c>
      <x:c r="O14" s="7" t="n">
        <x:v>50</x:v>
      </x:c>
      <x:c r="P14" s="7" t="n">
        <x:v>50</x:v>
      </x:c>
    </x:row>
    <x:row r="15" ht="22" customHeight="1">
      <x:c r="A15" s="2"/>
      <x:c r="B15" s="2"/>
      <x:c r="C15" s="2" t="str">
        <x:v>HOA and service charges paid</x:v>
      </x:c>
      <x:c r="D15" s="9" t="n">
        <x:f>IF(COUNT(E15:P15)=12,SUM(E15:P15),"n.a.")</x:f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</x:row>
    <x:row r="16" ht="22" customHeight="1">
      <x:c r="A16" s="2"/>
      <x:c r="B16" s="2"/>
      <x:c r="C16" s="2" t="str">
        <x:v>Other operating costs paid</x:v>
      </x:c>
      <x:c r="D16" s="9" t="n">
        <x:f>IF(COUNT(E16:P16)=12,SUM(E16:P16),"n.a.")</x:f>
        <x:v>600</x:v>
      </x:c>
      <x:c r="E16" s="7" t="n">
        <x:v>50</x:v>
      </x:c>
      <x:c r="F16" s="7" t="n">
        <x:v>50</x:v>
      </x:c>
      <x:c r="G16" s="7" t="n">
        <x:v>50</x:v>
      </x:c>
      <x:c r="H16" s="7" t="n">
        <x:v>50</x:v>
      </x:c>
      <x:c r="I16" s="7" t="n">
        <x:v>50</x:v>
      </x:c>
      <x:c r="J16" s="7" t="n">
        <x:v>50</x:v>
      </x:c>
      <x:c r="K16" s="7" t="n">
        <x:v>50</x:v>
      </x:c>
      <x:c r="L16" s="7" t="n">
        <x:v>50</x:v>
      </x:c>
      <x:c r="M16" s="7" t="n">
        <x:v>50</x:v>
      </x:c>
      <x:c r="N16" s="7" t="n">
        <x:v>50</x:v>
      </x:c>
      <x:c r="O16" s="7" t="n">
        <x:v>50</x:v>
      </x:c>
      <x:c r="P16" s="7" t="n">
        <x:v>50</x:v>
      </x:c>
    </x:row>
    <x:row r="17" ht="22" customHeight="1">
      <x:c r="A17" s="2"/>
      <x:c r="B17" s="2"/>
      <x:c r="C17" s="29" t="str">
        <x:v>Operating costs paid</x:v>
      </x:c>
      <x:c r="D17" s="30" t="n">
        <x:f>IF(COUNT(E17:P17)=12,SUM(E17:P17),"n.a.")</x:f>
        <x:v>10200</x:v>
      </x:c>
      <x:c r="E17" s="30" t="n">
        <x:f>IF(E3="Ready",SUM(E10:E16),"n.a.")</x:f>
        <x:v>850</x:v>
      </x:c>
      <x:c r="F17" s="30" t="n">
        <x:f>IF(F3="Ready",SUM(F10:F16),"n.a.")</x:f>
        <x:v>850</x:v>
      </x:c>
      <x:c r="G17" s="30" t="n">
        <x:f>IF(G3="Ready",SUM(G10:G16),"n.a.")</x:f>
        <x:v>850</x:v>
      </x:c>
      <x:c r="H17" s="30" t="n">
        <x:f>IF(H3="Ready",SUM(H10:H16),"n.a.")</x:f>
        <x:v>850</x:v>
      </x:c>
      <x:c r="I17" s="30" t="n">
        <x:f>IF(I3="Ready",SUM(I10:I16),"n.a.")</x:f>
        <x:v>850</x:v>
      </x:c>
      <x:c r="J17" s="30" t="n">
        <x:f>IF(J3="Ready",SUM(J10:J16),"n.a.")</x:f>
        <x:v>850</x:v>
      </x:c>
      <x:c r="K17" s="30" t="n">
        <x:f>IF(K3="Ready",SUM(K10:K16),"n.a.")</x:f>
        <x:v>850</x:v>
      </x:c>
      <x:c r="L17" s="30" t="n">
        <x:f>IF(L3="Ready",SUM(L10:L16),"n.a.")</x:f>
        <x:v>850</x:v>
      </x:c>
      <x:c r="M17" s="30" t="n">
        <x:f>IF(M3="Ready",SUM(M10:M16),"n.a.")</x:f>
        <x:v>850</x:v>
      </x:c>
      <x:c r="N17" s="30" t="n">
        <x:f>IF(N3="Ready",SUM(N10:N16),"n.a.")</x:f>
        <x:v>850</x:v>
      </x:c>
      <x:c r="O17" s="30" t="n">
        <x:f>IF(O3="Ready",SUM(O10:O16),"n.a.")</x:f>
        <x:v>850</x:v>
      </x:c>
      <x:c r="P17" s="30" t="n">
        <x:f>IF(P3="Ready",SUM(P10:P16),"n.a.")</x:f>
        <x:v>850</x:v>
      </x:c>
    </x:row>
    <x:row r="18" ht="22" customHeight="1">
      <x:c r="A18" s="2"/>
      <x:c r="B18" s="2"/>
      <x:c r="C18" s="2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</x:row>
    <x:row r="19" ht="22" customHeight="1">
      <x:c r="A19" s="2"/>
      <x:c r="B19" s="2"/>
      <x:c r="C19" s="29" t="str">
        <x:v>Cash operating surplus</x:v>
      </x:c>
      <x:c r="D19" s="30" t="n">
        <x:f>IF(COUNT(E19:P19)=12,SUM(E19:P19),"n.a.")</x:f>
        <x:v>19800</x:v>
      </x:c>
      <x:c r="E19" s="30" t="n">
        <x:f>IF(E3="Ready",E8-E17,"n.a.")</x:f>
        <x:v>1650</x:v>
      </x:c>
      <x:c r="F19" s="30" t="n">
        <x:f>IF(F3="Ready",F8-F17,"n.a.")</x:f>
        <x:v>1650</x:v>
      </x:c>
      <x:c r="G19" s="30" t="n">
        <x:f>IF(G3="Ready",G8-G17,"n.a.")</x:f>
        <x:v>1650</x:v>
      </x:c>
      <x:c r="H19" s="30" t="n">
        <x:f>IF(H3="Ready",H8-H17,"n.a.")</x:f>
        <x:v>1650</x:v>
      </x:c>
      <x:c r="I19" s="30" t="n">
        <x:f>IF(I3="Ready",I8-I17,"n.a.")</x:f>
        <x:v>1650</x:v>
      </x:c>
      <x:c r="J19" s="30" t="n">
        <x:f>IF(J3="Ready",J8-J17,"n.a.")</x:f>
        <x:v>1650</x:v>
      </x:c>
      <x:c r="K19" s="30" t="n">
        <x:f>IF(K3="Ready",K8-K17,"n.a.")</x:f>
        <x:v>1650</x:v>
      </x:c>
      <x:c r="L19" s="30" t="n">
        <x:f>IF(L3="Ready",L8-L17,"n.a.")</x:f>
        <x:v>1650</x:v>
      </x:c>
      <x:c r="M19" s="30" t="n">
        <x:f>IF(M3="Ready",M8-M17,"n.a.")</x:f>
        <x:v>1650</x:v>
      </x:c>
      <x:c r="N19" s="30" t="n">
        <x:f>IF(N3="Ready",N8-N17,"n.a.")</x:f>
        <x:v>1650</x:v>
      </x:c>
      <x:c r="O19" s="30" t="n">
        <x:f>IF(O3="Ready",O8-O17,"n.a.")</x:f>
        <x:v>1650</x:v>
      </x:c>
      <x:c r="P19" s="30" t="n">
        <x:f>IF(P3="Ready",P8-P17,"n.a.")</x:f>
        <x:v>1650</x:v>
      </x:c>
    </x:row>
    <x:row r="20" ht="22" customHeight="1">
      <x:c r="A20" s="2"/>
      <x:c r="B20" s="2"/>
      <x:c r="C20" s="2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</x:row>
    <x:row r="21" ht="22" customHeight="1">
      <x:c r="A21" s="2"/>
      <x:c r="B21" s="2"/>
      <x:c r="C21" s="2" t="str">
        <x:v>Loan interest paid</x:v>
      </x:c>
      <x:c r="D21" s="9" t="n">
        <x:f>IF(COUNT(E21:P21)=12,SUM(E21:P21),"n.a.")</x:f>
        <x:v>10800</x:v>
      </x:c>
      <x:c r="E21" s="7" t="n">
        <x:v>900</x:v>
      </x:c>
      <x:c r="F21" s="7" t="n">
        <x:v>900</x:v>
      </x:c>
      <x:c r="G21" s="7" t="n">
        <x:v>900</x:v>
      </x:c>
      <x:c r="H21" s="7" t="n">
        <x:v>900</x:v>
      </x:c>
      <x:c r="I21" s="7" t="n">
        <x:v>900</x:v>
      </x:c>
      <x:c r="J21" s="7" t="n">
        <x:v>900</x:v>
      </x:c>
      <x:c r="K21" s="7" t="n">
        <x:v>900</x:v>
      </x:c>
      <x:c r="L21" s="7" t="n">
        <x:v>900</x:v>
      </x:c>
      <x:c r="M21" s="7" t="n">
        <x:v>900</x:v>
      </x:c>
      <x:c r="N21" s="7" t="n">
        <x:v>900</x:v>
      </x:c>
      <x:c r="O21" s="7" t="n">
        <x:v>900</x:v>
      </x:c>
      <x:c r="P21" s="7" t="n">
        <x:v>900</x:v>
      </x:c>
    </x:row>
    <x:row r="22" ht="22" customHeight="1">
      <x:c r="A22" s="2"/>
      <x:c r="B22" s="2"/>
      <x:c r="C22" s="2" t="str">
        <x:v>Loan principal paid</x:v>
      </x:c>
      <x:c r="D22" s="9" t="n">
        <x:f>IF(COUNT(E22:P22)=12,SUM(E22:P22),"n.a.")</x:f>
        <x:v>3600</x:v>
      </x:c>
      <x:c r="E22" s="7" t="n">
        <x:v>300</x:v>
      </x:c>
      <x:c r="F22" s="7" t="n">
        <x:v>300</x:v>
      </x:c>
      <x:c r="G22" s="7" t="n">
        <x:v>300</x:v>
      </x:c>
      <x:c r="H22" s="7" t="n">
        <x:v>300</x:v>
      </x:c>
      <x:c r="I22" s="7" t="n">
        <x:v>300</x:v>
      </x:c>
      <x:c r="J22" s="7" t="n">
        <x:v>300</x:v>
      </x:c>
      <x:c r="K22" s="7" t="n">
        <x:v>300</x:v>
      </x:c>
      <x:c r="L22" s="7" t="n">
        <x:v>300</x:v>
      </x:c>
      <x:c r="M22" s="7" t="n">
        <x:v>300</x:v>
      </x:c>
      <x:c r="N22" s="7" t="n">
        <x:v>300</x:v>
      </x:c>
      <x:c r="O22" s="7" t="n">
        <x:v>300</x:v>
      </x:c>
      <x:c r="P22" s="7" t="n">
        <x:v>300</x:v>
      </x:c>
    </x:row>
    <x:row r="23" ht="22" customHeight="1">
      <x:c r="A23" s="2"/>
      <x:c r="B23" s="2"/>
      <x:c r="C23" s="29" t="str">
        <x:v>Debt service paid</x:v>
      </x:c>
      <x:c r="D23" s="30" t="n">
        <x:f>IF(COUNT(E23:P23)=12,SUM(E23:P23),"n.a.")</x:f>
        <x:v>14400</x:v>
      </x:c>
      <x:c r="E23" s="30" t="n">
        <x:f>IF(E3="Ready",SUM(E21:E22),"n.a.")</x:f>
        <x:v>1200</x:v>
      </x:c>
      <x:c r="F23" s="30" t="n">
        <x:f>IF(F3="Ready",SUM(F21:F22),"n.a.")</x:f>
        <x:v>1200</x:v>
      </x:c>
      <x:c r="G23" s="30" t="n">
        <x:f>IF(G3="Ready",SUM(G21:G22),"n.a.")</x:f>
        <x:v>1200</x:v>
      </x:c>
      <x:c r="H23" s="30" t="n">
        <x:f>IF(H3="Ready",SUM(H21:H22),"n.a.")</x:f>
        <x:v>1200</x:v>
      </x:c>
      <x:c r="I23" s="30" t="n">
        <x:f>IF(I3="Ready",SUM(I21:I22),"n.a.")</x:f>
        <x:v>1200</x:v>
      </x:c>
      <x:c r="J23" s="30" t="n">
        <x:f>IF(J3="Ready",SUM(J21:J22),"n.a.")</x:f>
        <x:v>1200</x:v>
      </x:c>
      <x:c r="K23" s="30" t="n">
        <x:f>IF(K3="Ready",SUM(K21:K22),"n.a.")</x:f>
        <x:v>1200</x:v>
      </x:c>
      <x:c r="L23" s="30" t="n">
        <x:f>IF(L3="Ready",SUM(L21:L22),"n.a.")</x:f>
        <x:v>1200</x:v>
      </x:c>
      <x:c r="M23" s="30" t="n">
        <x:f>IF(M3="Ready",SUM(M21:M22),"n.a.")</x:f>
        <x:v>1200</x:v>
      </x:c>
      <x:c r="N23" s="30" t="n">
        <x:f>IF(N3="Ready",SUM(N21:N22),"n.a.")</x:f>
        <x:v>1200</x:v>
      </x:c>
      <x:c r="O23" s="30" t="n">
        <x:f>IF(O3="Ready",SUM(O21:O22),"n.a.")</x:f>
        <x:v>1200</x:v>
      </x:c>
      <x:c r="P23" s="30" t="n">
        <x:f>IF(P3="Ready",SUM(P21:P22),"n.a.")</x:f>
        <x:v>1200</x:v>
      </x:c>
    </x:row>
    <x:row r="24" ht="22" customHeight="1">
      <x:c r="A24" s="2"/>
      <x:c r="B24" s="2"/>
      <x:c r="C24" s="2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</x:row>
    <x:row r="25" ht="22" customHeight="1">
      <x:c r="A25" s="2"/>
      <x:c r="B25" s="2"/>
      <x:c r="C25" s="29" t="str">
        <x:v>Cash after debt service</x:v>
      </x:c>
      <x:c r="D25" s="30" t="n">
        <x:f>IF(COUNT(E25:P25)=12,SUM(E25:P25),"n.a.")</x:f>
        <x:v>5400</x:v>
      </x:c>
      <x:c r="E25" s="30" t="n">
        <x:f>IF(E3="Ready",E19-E23,"n.a.")</x:f>
        <x:v>450</x:v>
      </x:c>
      <x:c r="F25" s="30" t="n">
        <x:f>IF(F3="Ready",F19-F23,"n.a.")</x:f>
        <x:v>450</x:v>
      </x:c>
      <x:c r="G25" s="30" t="n">
        <x:f>IF(G3="Ready",G19-G23,"n.a.")</x:f>
        <x:v>450</x:v>
      </x:c>
      <x:c r="H25" s="30" t="n">
        <x:f>IF(H3="Ready",H19-H23,"n.a.")</x:f>
        <x:v>450</x:v>
      </x:c>
      <x:c r="I25" s="30" t="n">
        <x:f>IF(I3="Ready",I19-I23,"n.a.")</x:f>
        <x:v>450</x:v>
      </x:c>
      <x:c r="J25" s="30" t="n">
        <x:f>IF(J3="Ready",J19-J23,"n.a.")</x:f>
        <x:v>450</x:v>
      </x:c>
      <x:c r="K25" s="30" t="n">
        <x:f>IF(K3="Ready",K19-K23,"n.a.")</x:f>
        <x:v>450</x:v>
      </x:c>
      <x:c r="L25" s="30" t="n">
        <x:f>IF(L3="Ready",L19-L23,"n.a.")</x:f>
        <x:v>450</x:v>
      </x:c>
      <x:c r="M25" s="30" t="n">
        <x:f>IF(M3="Ready",M19-M23,"n.a.")</x:f>
        <x:v>450</x:v>
      </x:c>
      <x:c r="N25" s="30" t="n">
        <x:f>IF(N3="Ready",N19-N23,"n.a.")</x:f>
        <x:v>450</x:v>
      </x:c>
      <x:c r="O25" s="30" t="n">
        <x:f>IF(O3="Ready",O19-O23,"n.a.")</x:f>
        <x:v>450</x:v>
      </x:c>
      <x:c r="P25" s="30" t="n">
        <x:f>IF(P3="Ready",P19-P23,"n.a.")</x:f>
        <x:v>450</x:v>
      </x:c>
    </x:row>
    <x:row r="26" ht="22" customHeight="1">
      <x:c r="A26" s="2"/>
      <x:c r="B26" s="2"/>
      <x:c r="C26" s="2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</x:row>
    <x:row r="27" ht="22" customHeight="1">
      <x:c r="A27" s="2"/>
      <x:c r="B27" s="2"/>
      <x:c r="C27" s="2" t="str">
        <x:v>Capital expenditure paid</x:v>
      </x:c>
      <x:c r="D27" s="9" t="n">
        <x:f>IF(COUNT(E27:P27)=12,SUM(E27:P27),"n.a.")</x:f>
        <x:v>600</x:v>
      </x:c>
      <x:c r="E27" s="7" t="n">
        <x:v>50</x:v>
      </x:c>
      <x:c r="F27" s="7" t="n">
        <x:v>50</x:v>
      </x:c>
      <x:c r="G27" s="7" t="n">
        <x:v>50</x:v>
      </x:c>
      <x:c r="H27" s="7" t="n">
        <x:v>50</x:v>
      </x:c>
      <x:c r="I27" s="7" t="n">
        <x:v>50</x:v>
      </x:c>
      <x:c r="J27" s="7" t="n">
        <x:v>50</x:v>
      </x:c>
      <x:c r="K27" s="7" t="n">
        <x:v>50</x:v>
      </x:c>
      <x:c r="L27" s="7" t="n">
        <x:v>50</x:v>
      </x:c>
      <x:c r="M27" s="7" t="n">
        <x:v>50</x:v>
      </x:c>
      <x:c r="N27" s="7" t="n">
        <x:v>50</x:v>
      </x:c>
      <x:c r="O27" s="7" t="n">
        <x:v>50</x:v>
      </x:c>
      <x:c r="P27" s="7" t="n">
        <x:v>50</x:v>
      </x:c>
    </x:row>
    <x:row r="28" ht="22" customHeight="1">
      <x:c r="A28" s="2"/>
      <x:c r="B28" s="2"/>
      <x:c r="C28" s="2" t="str">
        <x:v>Reserve allocation</x:v>
      </x:c>
      <x:c r="D28" s="9" t="n">
        <x:f>IF(COUNT(E28:P28)=12,SUM(E28:P28),"n.a.")</x:f>
        <x:v>1200</x:v>
      </x:c>
      <x:c r="E28" s="7" t="n">
        <x:v>100</x:v>
      </x:c>
      <x:c r="F28" s="7" t="n">
        <x:v>100</x:v>
      </x:c>
      <x:c r="G28" s="7" t="n">
        <x:v>100</x:v>
      </x:c>
      <x:c r="H28" s="7" t="n">
        <x:v>100</x:v>
      </x:c>
      <x:c r="I28" s="7" t="n">
        <x:v>100</x:v>
      </x:c>
      <x:c r="J28" s="7" t="n">
        <x:v>100</x:v>
      </x:c>
      <x:c r="K28" s="7" t="n">
        <x:v>100</x:v>
      </x:c>
      <x:c r="L28" s="7" t="n">
        <x:v>100</x:v>
      </x:c>
      <x:c r="M28" s="7" t="n">
        <x:v>100</x:v>
      </x:c>
      <x:c r="N28" s="7" t="n">
        <x:v>100</x:v>
      </x:c>
      <x:c r="O28" s="7" t="n">
        <x:v>100</x:v>
      </x:c>
      <x:c r="P28" s="7" t="n">
        <x:v>100</x:v>
      </x:c>
    </x:row>
    <x:row r="29" ht="22" customHeight="1">
      <x:c r="A29" s="2"/>
      <x:c r="B29" s="2"/>
      <x:c r="C29" s="2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</x:row>
    <x:row r="30" ht="22" customHeight="1">
      <x:c r="A30" s="2"/>
      <x:c r="B30" s="2"/>
      <x:c r="C30" s="29" t="str">
        <x:v>Available after capex and reserves</x:v>
      </x:c>
      <x:c r="D30" s="30" t="n">
        <x:f>IF(COUNT(E30:P30)=12,SUM(E30:P30),"n.a.")</x:f>
        <x:v>3600</x:v>
      </x:c>
      <x:c r="E30" s="30" t="n">
        <x:f>IF(E3="Ready",E25-E27-E28,"n.a.")</x:f>
        <x:v>300</x:v>
      </x:c>
      <x:c r="F30" s="30" t="n">
        <x:f>IF(F3="Ready",F25-F27-F28,"n.a.")</x:f>
        <x:v>300</x:v>
      </x:c>
      <x:c r="G30" s="30" t="n">
        <x:f>IF(G3="Ready",G25-G27-G28,"n.a.")</x:f>
        <x:v>300</x:v>
      </x:c>
      <x:c r="H30" s="30" t="n">
        <x:f>IF(H3="Ready",H25-H27-H28,"n.a.")</x:f>
        <x:v>300</x:v>
      </x:c>
      <x:c r="I30" s="30" t="n">
        <x:f>IF(I3="Ready",I25-I27-I28,"n.a.")</x:f>
        <x:v>300</x:v>
      </x:c>
      <x:c r="J30" s="30" t="n">
        <x:f>IF(J3="Ready",J25-J27-J28,"n.a.")</x:f>
        <x:v>300</x:v>
      </x:c>
      <x:c r="K30" s="30" t="n">
        <x:f>IF(K3="Ready",K25-K27-K28,"n.a.")</x:f>
        <x:v>300</x:v>
      </x:c>
      <x:c r="L30" s="30" t="n">
        <x:f>IF(L3="Ready",L25-L27-L28,"n.a.")</x:f>
        <x:v>300</x:v>
      </x:c>
      <x:c r="M30" s="30" t="n">
        <x:f>IF(M3="Ready",M25-M27-M28,"n.a.")</x:f>
        <x:v>300</x:v>
      </x:c>
      <x:c r="N30" s="30" t="n">
        <x:f>IF(N3="Ready",N25-N27-N28,"n.a.")</x:f>
        <x:v>300</x:v>
      </x:c>
      <x:c r="O30" s="30" t="n">
        <x:f>IF(O3="Ready",O25-O27-O28,"n.a.")</x:f>
        <x:v>300</x:v>
      </x:c>
      <x:c r="P30" s="30" t="n">
        <x:f>IF(P3="Ready",P25-P27-P28,"n.a.")</x:f>
        <x:v>300</x:v>
      </x:c>
    </x:row>
    <x:row r="31" ht="22" customHeight="1">
      <x:c r="A31" s="2"/>
      <x:c r="B31" s="2"/>
      <x:c r="C31" s="2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</x:row>
    <x:row r="32" ht="22" customHeight="1">
      <x:c r="A32" s="2"/>
      <x:c r="B32" s="2"/>
      <x:c r="C32" s="24" t="str">
        <x:v>Operating surplus / debt service</x:v>
      </x:c>
      <x:c r="D32" s="25" t="n">
        <x:f>IF(AND(ISNUMBER(D19),ISNUMBER(D23),D23&gt;0),D19/D23,"n.a.")</x:f>
        <x:v>1.375</x:v>
      </x:c>
      <x:c r="E32" s="25" t="n">
        <x:f>IF(E3="Ready",IF(E23&gt;0,E19/E23,"n.a."),"n.a.")</x:f>
        <x:v>1.375</x:v>
      </x:c>
      <x:c r="F32" s="25" t="n">
        <x:f>IF(F3="Ready",IF(F23&gt;0,F19/F23,"n.a."),"n.a.")</x:f>
        <x:v>1.375</x:v>
      </x:c>
      <x:c r="G32" s="25" t="n">
        <x:f>IF(G3="Ready",IF(G23&gt;0,G19/G23,"n.a."),"n.a.")</x:f>
        <x:v>1.375</x:v>
      </x:c>
      <x:c r="H32" s="25" t="n">
        <x:f>IF(H3="Ready",IF(H23&gt;0,H19/H23,"n.a."),"n.a.")</x:f>
        <x:v>1.375</x:v>
      </x:c>
      <x:c r="I32" s="25" t="n">
        <x:f>IF(I3="Ready",IF(I23&gt;0,I19/I23,"n.a."),"n.a.")</x:f>
        <x:v>1.375</x:v>
      </x:c>
      <x:c r="J32" s="25" t="n">
        <x:f>IF(J3="Ready",IF(J23&gt;0,J19/J23,"n.a."),"n.a.")</x:f>
        <x:v>1.375</x:v>
      </x:c>
      <x:c r="K32" s="25" t="n">
        <x:f>IF(K3="Ready",IF(K23&gt;0,K19/K23,"n.a."),"n.a.")</x:f>
        <x:v>1.375</x:v>
      </x:c>
      <x:c r="L32" s="25" t="n">
        <x:f>IF(L3="Ready",IF(L23&gt;0,L19/L23,"n.a."),"n.a.")</x:f>
        <x:v>1.375</x:v>
      </x:c>
      <x:c r="M32" s="25" t="n">
        <x:f>IF(M3="Ready",IF(M23&gt;0,M19/M23,"n.a."),"n.a.")</x:f>
        <x:v>1.375</x:v>
      </x:c>
      <x:c r="N32" s="25" t="n">
        <x:f>IF(N3="Ready",IF(N23&gt;0,N19/N23,"n.a."),"n.a.")</x:f>
        <x:v>1.375</x:v>
      </x:c>
      <x:c r="O32" s="25" t="n">
        <x:f>IF(O3="Ready",IF(O23&gt;0,O19/O23,"n.a."),"n.a.")</x:f>
        <x:v>1.375</x:v>
      </x:c>
      <x:c r="P32" s="25" t="n">
        <x:f>IF(P3="Ready",IF(P23&gt;0,P19/P23,"n.a."),"n.a.")</x:f>
        <x:v>1.375</x:v>
      </x:c>
    </x:row>
    <x:row r="33" ht="22" customHeight="1">
      <x:c r="A33" s="2"/>
      <x:c r="B33" s="2"/>
      <x:c r="C33" s="29" t="str">
        <x:v>Cash allocation difference</x:v>
      </x:c>
      <x:c r="D33" s="32" t="n">
        <x:f>IF(COUNT(E33:P33)=12,SUM(E33:P33),"n.a.")</x:f>
        <x:v>0</x:v>
      </x:c>
      <x:c r="E33" s="32" t="n">
        <x:f>IF(E3="Ready",E8-E17-E23-E27-E28-E30,"n.a.")</x:f>
        <x:v>0</x:v>
      </x:c>
      <x:c r="F33" s="32" t="n">
        <x:f>IF(F3="Ready",F8-F17-F23-F27-F28-F30,"n.a.")</x:f>
        <x:v>0</x:v>
      </x:c>
      <x:c r="G33" s="32" t="n">
        <x:f>IF(G3="Ready",G8-G17-G23-G27-G28-G30,"n.a.")</x:f>
        <x:v>0</x:v>
      </x:c>
      <x:c r="H33" s="32" t="n">
        <x:f>IF(H3="Ready",H8-H17-H23-H27-H28-H30,"n.a.")</x:f>
        <x:v>0</x:v>
      </x:c>
      <x:c r="I33" s="32" t="n">
        <x:f>IF(I3="Ready",I8-I17-I23-I27-I28-I30,"n.a.")</x:f>
        <x:v>0</x:v>
      </x:c>
      <x:c r="J33" s="32" t="n">
        <x:f>IF(J3="Ready",J8-J17-J23-J27-J28-J30,"n.a.")</x:f>
        <x:v>0</x:v>
      </x:c>
      <x:c r="K33" s="32" t="n">
        <x:f>IF(K3="Ready",K8-K17-K23-K27-K28-K30,"n.a.")</x:f>
        <x:v>0</x:v>
      </x:c>
      <x:c r="L33" s="32" t="n">
        <x:f>IF(L3="Ready",L8-L17-L23-L27-L28-L30,"n.a.")</x:f>
        <x:v>0</x:v>
      </x:c>
      <x:c r="M33" s="32" t="n">
        <x:f>IF(M3="Ready",M8-M17-M23-M27-M28-M30,"n.a.")</x:f>
        <x:v>0</x:v>
      </x:c>
      <x:c r="N33" s="32" t="n">
        <x:f>IF(N3="Ready",N8-N17-N23-N27-N28-N30,"n.a.")</x:f>
        <x:v>0</x:v>
      </x:c>
      <x:c r="O33" s="32" t="n">
        <x:f>IF(O3="Ready",O8-O17-O23-O27-O28-O30,"n.a.")</x:f>
        <x:v>0</x:v>
      </x:c>
      <x:c r="P33" s="32" t="n">
        <x:f>IF(P3="Ready",P8-P17-P23-P27-P28-P30,"n.a.")</x:f>
        <x:v>0</x:v>
      </x:c>
    </x:row>
    <x:row r="34" ht="22" customHeight="1">
      <x:c r="A34" s="2"/>
      <x:c r="B34" s="2"/>
      <x:c r="C34" s="2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</x:row>
    <x:row r="35" ht="22" customHeight="1">
      <x:c r="A35" s="2"/>
      <x:c r="B35" s="2"/>
      <x:c r="C35" s="2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</x:row>
    <x:row r="36" ht="22" customHeight="1">
      <x:c r="A36" s="2"/>
      <x:c r="B36" s="2"/>
      <x:c r="C36" s="2" t="str">
        <x:v>All 12 months contain invented numbers, not historical records.</x:v>
      </x:c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</x:row>
    <x:row r="37" ht="22" customHeight="1">
      <x:c r="A37" s="2"/>
      <x:c r="B37" s="2"/>
      <x:c r="C37" s="2" t="str">
        <x:v>Collected rent already reflects missing receipts. Do not subtract vacancy again.</x:v>
      </x:c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</x:row>
    <x:row r="38" ht="22" customHeight="1">
      <x:c r="A38" s="2"/>
      <x:c r="B38" s="2"/>
      <x:c r="C38" s="2" t="str">
        <x:v>Refundable deposits are excluded. Reserve allocation is not an operating expense.</x:v>
      </x:c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</x:row>
    <x:row r="39" ht="22" customHeight="1">
      <x:c r="A39" s="2"/>
      <x:c r="B39" s="2"/>
      <x:c r="C39" s="2" t="str">
        <x:v>Cash operating surplus is not taxable profit or lender-certified NOI/DSCR.</x:v>
      </x:c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</x:row>
    <x:row r="40" ht="22" customHeight="1">
      <x:c r="A40" s="2"/>
      <x:c r="B40" s="2"/>
      <x:c r="C40" s="2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</x:row>
    <x:row r="41" ht="22" customHeight="1">
      <x:c r="A41" s="2"/>
      <x:c r="B41" s="2"/>
      <x:c r="C41" s="2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</x:row>
  </x:sheetData>
  <x:dataValidations count="156">
    <x:dataValidation type="decimal" operator="between" sqref="E6">
      <x:formula1>0</x:formula1>
      <x:formula2>1000000000</x:formula2>
    </x:dataValidation>
    <x:dataValidation type="decimal" operator="between" sqref="F6">
      <x:formula1>0</x:formula1>
      <x:formula2>1000000000</x:formula2>
    </x:dataValidation>
    <x:dataValidation type="decimal" operator="between" sqref="G6">
      <x:formula1>0</x:formula1>
      <x:formula2>1000000000</x:formula2>
    </x:dataValidation>
    <x:dataValidation type="decimal" operator="between" sqref="H6">
      <x:formula1>0</x:formula1>
      <x:formula2>1000000000</x:formula2>
    </x:dataValidation>
    <x:dataValidation type="decimal" operator="between" sqref="I6">
      <x:formula1>0</x:formula1>
      <x:formula2>1000000000</x:formula2>
    </x:dataValidation>
    <x:dataValidation type="decimal" operator="between" sqref="J6">
      <x:formula1>0</x:formula1>
      <x:formula2>1000000000</x:formula2>
    </x:dataValidation>
    <x:dataValidation type="decimal" operator="between" sqref="K6">
      <x:formula1>0</x:formula1>
      <x:formula2>1000000000</x:formula2>
    </x:dataValidation>
    <x:dataValidation type="decimal" operator="between" sqref="L6">
      <x:formula1>0</x:formula1>
      <x:formula2>1000000000</x:formula2>
    </x:dataValidation>
    <x:dataValidation type="decimal" operator="between" sqref="M6">
      <x:formula1>0</x:formula1>
      <x:formula2>1000000000</x:formula2>
    </x:dataValidation>
    <x:dataValidation type="decimal" operator="between" sqref="N6">
      <x:formula1>0</x:formula1>
      <x:formula2>1000000000</x:formula2>
    </x:dataValidation>
    <x:dataValidation type="decimal" operator="between" sqref="O6">
      <x:formula1>0</x:formula1>
      <x:formula2>1000000000</x:formula2>
    </x:dataValidation>
    <x:dataValidation type="decimal" operator="between" sqref="P6">
      <x:formula1>0</x:formula1>
      <x:formula2>1000000000</x:formula2>
    </x:dataValidation>
    <x:dataValidation type="decimal" operator="between" sqref="E7">
      <x:formula1>0</x:formula1>
      <x:formula2>1000000000</x:formula2>
    </x:dataValidation>
    <x:dataValidation type="decimal" operator="between" sqref="F7">
      <x:formula1>0</x:formula1>
      <x:formula2>1000000000</x:formula2>
    </x:dataValidation>
    <x:dataValidation type="decimal" operator="between" sqref="G7">
      <x:formula1>0</x:formula1>
      <x:formula2>1000000000</x:formula2>
    </x:dataValidation>
    <x:dataValidation type="decimal" operator="between" sqref="H7">
      <x:formula1>0</x:formula1>
      <x:formula2>1000000000</x:formula2>
    </x:dataValidation>
    <x:dataValidation type="decimal" operator="between" sqref="I7">
      <x:formula1>0</x:formula1>
      <x:formula2>1000000000</x:formula2>
    </x:dataValidation>
    <x:dataValidation type="decimal" operator="between" sqref="J7">
      <x:formula1>0</x:formula1>
      <x:formula2>1000000000</x:formula2>
    </x:dataValidation>
    <x:dataValidation type="decimal" operator="between" sqref="K7">
      <x:formula1>0</x:formula1>
      <x:formula2>1000000000</x:formula2>
    </x:dataValidation>
    <x:dataValidation type="decimal" operator="between" sqref="L7">
      <x:formula1>0</x:formula1>
      <x:formula2>1000000000</x:formula2>
    </x:dataValidation>
    <x:dataValidation type="decimal" operator="between" sqref="M7">
      <x:formula1>0</x:formula1>
      <x:formula2>1000000000</x:formula2>
    </x:dataValidation>
    <x:dataValidation type="decimal" operator="between" sqref="N7">
      <x:formula1>0</x:formula1>
      <x:formula2>1000000000</x:formula2>
    </x:dataValidation>
    <x:dataValidation type="decimal" operator="between" sqref="O7">
      <x:formula1>0</x:formula1>
      <x:formula2>1000000000</x:formula2>
    </x:dataValidation>
    <x:dataValidation type="decimal" operator="between" sqref="P7">
      <x:formula1>0</x:formula1>
      <x:formula2>1000000000</x:formula2>
    </x:dataValidation>
    <x:dataValidation type="decimal" operator="between" sqref="E10">
      <x:formula1>0</x:formula1>
      <x:formula2>1000000000</x:formula2>
    </x:dataValidation>
    <x:dataValidation type="decimal" operator="between" sqref="F10">
      <x:formula1>0</x:formula1>
      <x:formula2>1000000000</x:formula2>
    </x:dataValidation>
    <x:dataValidation type="decimal" operator="between" sqref="G10">
      <x:formula1>0</x:formula1>
      <x:formula2>1000000000</x:formula2>
    </x:dataValidation>
    <x:dataValidation type="decimal" operator="between" sqref="H10">
      <x:formula1>0</x:formula1>
      <x:formula2>1000000000</x:formula2>
    </x:dataValidation>
    <x:dataValidation type="decimal" operator="between" sqref="I10">
      <x:formula1>0</x:formula1>
      <x:formula2>1000000000</x:formula2>
    </x:dataValidation>
    <x:dataValidation type="decimal" operator="between" sqref="J10">
      <x:formula1>0</x:formula1>
      <x:formula2>1000000000</x:formula2>
    </x:dataValidation>
    <x:dataValidation type="decimal" operator="between" sqref="K10">
      <x:formula1>0</x:formula1>
      <x:formula2>1000000000</x:formula2>
    </x:dataValidation>
    <x:dataValidation type="decimal" operator="between" sqref="L10">
      <x:formula1>0</x:formula1>
      <x:formula2>1000000000</x:formula2>
    </x:dataValidation>
    <x:dataValidation type="decimal" operator="between" sqref="M10">
      <x:formula1>0</x:formula1>
      <x:formula2>1000000000</x:formula2>
    </x:dataValidation>
    <x:dataValidation type="decimal" operator="between" sqref="N10">
      <x:formula1>0</x:formula1>
      <x:formula2>1000000000</x:formula2>
    </x:dataValidation>
    <x:dataValidation type="decimal" operator="between" sqref="O10">
      <x:formula1>0</x:formula1>
      <x:formula2>1000000000</x:formula2>
    </x:dataValidation>
    <x:dataValidation type="decimal" operator="between" sqref="P10">
      <x:formula1>0</x:formula1>
      <x:formula2>1000000000</x:formula2>
    </x:dataValidation>
    <x:dataValidation type="decimal" operator="between" sqref="E11">
      <x:formula1>0</x:formula1>
      <x:formula2>1000000000</x:formula2>
    </x:dataValidation>
    <x:dataValidation type="decimal" operator="between" sqref="F11">
      <x:formula1>0</x:formula1>
      <x:formula2>1000000000</x:formula2>
    </x:dataValidation>
    <x:dataValidation type="decimal" operator="between" sqref="G11">
      <x:formula1>0</x:formula1>
      <x:formula2>1000000000</x:formula2>
    </x:dataValidation>
    <x:dataValidation type="decimal" operator="between" sqref="H11">
      <x:formula1>0</x:formula1>
      <x:formula2>1000000000</x:formula2>
    </x:dataValidation>
    <x:dataValidation type="decimal" operator="between" sqref="I11">
      <x:formula1>0</x:formula1>
      <x:formula2>1000000000</x:formula2>
    </x:dataValidation>
    <x:dataValidation type="decimal" operator="between" sqref="J11">
      <x:formula1>0</x:formula1>
      <x:formula2>1000000000</x:formula2>
    </x:dataValidation>
    <x:dataValidation type="decimal" operator="between" sqref="K11">
      <x:formula1>0</x:formula1>
      <x:formula2>1000000000</x:formula2>
    </x:dataValidation>
    <x:dataValidation type="decimal" operator="between" sqref="L11">
      <x:formula1>0</x:formula1>
      <x:formula2>1000000000</x:formula2>
    </x:dataValidation>
    <x:dataValidation type="decimal" operator="between" sqref="M11">
      <x:formula1>0</x:formula1>
      <x:formula2>1000000000</x:formula2>
    </x:dataValidation>
    <x:dataValidation type="decimal" operator="between" sqref="N11">
      <x:formula1>0</x:formula1>
      <x:formula2>1000000000</x:formula2>
    </x:dataValidation>
    <x:dataValidation type="decimal" operator="between" sqref="O11">
      <x:formula1>0</x:formula1>
      <x:formula2>1000000000</x:formula2>
    </x:dataValidation>
    <x:dataValidation type="decimal" operator="between" sqref="P11">
      <x:formula1>0</x:formula1>
      <x:formula2>1000000000</x:formula2>
    </x:dataValidation>
    <x:dataValidation type="decimal" operator="between" sqref="E12">
      <x:formula1>0</x:formula1>
      <x:formula2>1000000000</x:formula2>
    </x:dataValidation>
    <x:dataValidation type="decimal" operator="between" sqref="F12">
      <x:formula1>0</x:formula1>
      <x:formula2>1000000000</x:formula2>
    </x:dataValidation>
    <x:dataValidation type="decimal" operator="between" sqref="G12">
      <x:formula1>0</x:formula1>
      <x:formula2>1000000000</x:formula2>
    </x:dataValidation>
    <x:dataValidation type="decimal" operator="between" sqref="H12">
      <x:formula1>0</x:formula1>
      <x:formula2>1000000000</x:formula2>
    </x:dataValidation>
    <x:dataValidation type="decimal" operator="between" sqref="I12">
      <x:formula1>0</x:formula1>
      <x:formula2>1000000000</x:formula2>
    </x:dataValidation>
    <x:dataValidation type="decimal" operator="between" sqref="J12">
      <x:formula1>0</x:formula1>
      <x:formula2>1000000000</x:formula2>
    </x:dataValidation>
    <x:dataValidation type="decimal" operator="between" sqref="K12">
      <x:formula1>0</x:formula1>
      <x:formula2>1000000000</x:formula2>
    </x:dataValidation>
    <x:dataValidation type="decimal" operator="between" sqref="L12">
      <x:formula1>0</x:formula1>
      <x:formula2>1000000000</x:formula2>
    </x:dataValidation>
    <x:dataValidation type="decimal" operator="between" sqref="M12">
      <x:formula1>0</x:formula1>
      <x:formula2>1000000000</x:formula2>
    </x:dataValidation>
    <x:dataValidation type="decimal" operator="between" sqref="N12">
      <x:formula1>0</x:formula1>
      <x:formula2>1000000000</x:formula2>
    </x:dataValidation>
    <x:dataValidation type="decimal" operator="between" sqref="O12">
      <x:formula1>0</x:formula1>
      <x:formula2>1000000000</x:formula2>
    </x:dataValidation>
    <x:dataValidation type="decimal" operator="between" sqref="P12">
      <x:formula1>0</x:formula1>
      <x:formula2>1000000000</x:formula2>
    </x:dataValidation>
    <x:dataValidation type="decimal" operator="between" sqref="E13">
      <x:formula1>0</x:formula1>
      <x:formula2>1000000000</x:formula2>
    </x:dataValidation>
    <x:dataValidation type="decimal" operator="between" sqref="F13">
      <x:formula1>0</x:formula1>
      <x:formula2>1000000000</x:formula2>
    </x:dataValidation>
    <x:dataValidation type="decimal" operator="between" sqref="G13">
      <x:formula1>0</x:formula1>
      <x:formula2>1000000000</x:formula2>
    </x:dataValidation>
    <x:dataValidation type="decimal" operator="between" sqref="H13">
      <x:formula1>0</x:formula1>
      <x:formula2>1000000000</x:formula2>
    </x:dataValidation>
    <x:dataValidation type="decimal" operator="between" sqref="I13">
      <x:formula1>0</x:formula1>
      <x:formula2>1000000000</x:formula2>
    </x:dataValidation>
    <x:dataValidation type="decimal" operator="between" sqref="J13">
      <x:formula1>0</x:formula1>
      <x:formula2>1000000000</x:formula2>
    </x:dataValidation>
    <x:dataValidation type="decimal" operator="between" sqref="K13">
      <x:formula1>0</x:formula1>
      <x:formula2>1000000000</x:formula2>
    </x:dataValidation>
    <x:dataValidation type="decimal" operator="between" sqref="L13">
      <x:formula1>0</x:formula1>
      <x:formula2>1000000000</x:formula2>
    </x:dataValidation>
    <x:dataValidation type="decimal" operator="between" sqref="M13">
      <x:formula1>0</x:formula1>
      <x:formula2>1000000000</x:formula2>
    </x:dataValidation>
    <x:dataValidation type="decimal" operator="between" sqref="N13">
      <x:formula1>0</x:formula1>
      <x:formula2>1000000000</x:formula2>
    </x:dataValidation>
    <x:dataValidation type="decimal" operator="between" sqref="O13">
      <x:formula1>0</x:formula1>
      <x:formula2>1000000000</x:formula2>
    </x:dataValidation>
    <x:dataValidation type="decimal" operator="between" sqref="P13">
      <x:formula1>0</x:formula1>
      <x:formula2>1000000000</x:formula2>
    </x:dataValidation>
    <x:dataValidation type="decimal" operator="between" sqref="E14">
      <x:formula1>0</x:formula1>
      <x:formula2>1000000000</x:formula2>
    </x:dataValidation>
    <x:dataValidation type="decimal" operator="between" sqref="F14">
      <x:formula1>0</x:formula1>
      <x:formula2>1000000000</x:formula2>
    </x:dataValidation>
    <x:dataValidation type="decimal" operator="between" sqref="G14">
      <x:formula1>0</x:formula1>
      <x:formula2>1000000000</x:formula2>
    </x:dataValidation>
    <x:dataValidation type="decimal" operator="between" sqref="H14">
      <x:formula1>0</x:formula1>
      <x:formula2>1000000000</x:formula2>
    </x:dataValidation>
    <x:dataValidation type="decimal" operator="between" sqref="I14">
      <x:formula1>0</x:formula1>
      <x:formula2>1000000000</x:formula2>
    </x:dataValidation>
    <x:dataValidation type="decimal" operator="between" sqref="J14">
      <x:formula1>0</x:formula1>
      <x:formula2>1000000000</x:formula2>
    </x:dataValidation>
    <x:dataValidation type="decimal" operator="between" sqref="K14">
      <x:formula1>0</x:formula1>
      <x:formula2>1000000000</x:formula2>
    </x:dataValidation>
    <x:dataValidation type="decimal" operator="between" sqref="L14">
      <x:formula1>0</x:formula1>
      <x:formula2>1000000000</x:formula2>
    </x:dataValidation>
    <x:dataValidation type="decimal" operator="between" sqref="M14">
      <x:formula1>0</x:formula1>
      <x:formula2>1000000000</x:formula2>
    </x:dataValidation>
    <x:dataValidation type="decimal" operator="between" sqref="N14">
      <x:formula1>0</x:formula1>
      <x:formula2>1000000000</x:formula2>
    </x:dataValidation>
    <x:dataValidation type="decimal" operator="between" sqref="O14">
      <x:formula1>0</x:formula1>
      <x:formula2>1000000000</x:formula2>
    </x:dataValidation>
    <x:dataValidation type="decimal" operator="between" sqref="P14">
      <x:formula1>0</x:formula1>
      <x:formula2>1000000000</x:formula2>
    </x:dataValidation>
    <x:dataValidation type="decimal" operator="between" sqref="E15">
      <x:formula1>0</x:formula1>
      <x:formula2>1000000000</x:formula2>
    </x:dataValidation>
    <x:dataValidation type="decimal" operator="between" sqref="F15">
      <x:formula1>0</x:formula1>
      <x:formula2>1000000000</x:formula2>
    </x:dataValidation>
    <x:dataValidation type="decimal" operator="between" sqref="G15">
      <x:formula1>0</x:formula1>
      <x:formula2>1000000000</x:formula2>
    </x:dataValidation>
    <x:dataValidation type="decimal" operator="between" sqref="H15">
      <x:formula1>0</x:formula1>
      <x:formula2>1000000000</x:formula2>
    </x:dataValidation>
    <x:dataValidation type="decimal" operator="between" sqref="I15">
      <x:formula1>0</x:formula1>
      <x:formula2>1000000000</x:formula2>
    </x:dataValidation>
    <x:dataValidation type="decimal" operator="between" sqref="J15">
      <x:formula1>0</x:formula1>
      <x:formula2>1000000000</x:formula2>
    </x:dataValidation>
    <x:dataValidation type="decimal" operator="between" sqref="K15">
      <x:formula1>0</x:formula1>
      <x:formula2>1000000000</x:formula2>
    </x:dataValidation>
    <x:dataValidation type="decimal" operator="between" sqref="L15">
      <x:formula1>0</x:formula1>
      <x:formula2>1000000000</x:formula2>
    </x:dataValidation>
    <x:dataValidation type="decimal" operator="between" sqref="M15">
      <x:formula1>0</x:formula1>
      <x:formula2>1000000000</x:formula2>
    </x:dataValidation>
    <x:dataValidation type="decimal" operator="between" sqref="N15">
      <x:formula1>0</x:formula1>
      <x:formula2>1000000000</x:formula2>
    </x:dataValidation>
    <x:dataValidation type="decimal" operator="between" sqref="O15">
      <x:formula1>0</x:formula1>
      <x:formula2>1000000000</x:formula2>
    </x:dataValidation>
    <x:dataValidation type="decimal" operator="between" sqref="P15">
      <x:formula1>0</x:formula1>
      <x:formula2>1000000000</x:formula2>
    </x:dataValidation>
    <x:dataValidation type="decimal" operator="between" sqref="E16">
      <x:formula1>0</x:formula1>
      <x:formula2>1000000000</x:formula2>
    </x:dataValidation>
    <x:dataValidation type="decimal" operator="between" sqref="F16">
      <x:formula1>0</x:formula1>
      <x:formula2>1000000000</x:formula2>
    </x:dataValidation>
    <x:dataValidation type="decimal" operator="between" sqref="G16">
      <x:formula1>0</x:formula1>
      <x:formula2>1000000000</x:formula2>
    </x:dataValidation>
    <x:dataValidation type="decimal" operator="between" sqref="H16">
      <x:formula1>0</x:formula1>
      <x:formula2>1000000000</x:formula2>
    </x:dataValidation>
    <x:dataValidation type="decimal" operator="between" sqref="I16">
      <x:formula1>0</x:formula1>
      <x:formula2>1000000000</x:formula2>
    </x:dataValidation>
    <x:dataValidation type="decimal" operator="between" sqref="J16">
      <x:formula1>0</x:formula1>
      <x:formula2>1000000000</x:formula2>
    </x:dataValidation>
    <x:dataValidation type="decimal" operator="between" sqref="K16">
      <x:formula1>0</x:formula1>
      <x:formula2>1000000000</x:formula2>
    </x:dataValidation>
    <x:dataValidation type="decimal" operator="between" sqref="L16">
      <x:formula1>0</x:formula1>
      <x:formula2>1000000000</x:formula2>
    </x:dataValidation>
    <x:dataValidation type="decimal" operator="between" sqref="M16">
      <x:formula1>0</x:formula1>
      <x:formula2>1000000000</x:formula2>
    </x:dataValidation>
    <x:dataValidation type="decimal" operator="between" sqref="N16">
      <x:formula1>0</x:formula1>
      <x:formula2>1000000000</x:formula2>
    </x:dataValidation>
    <x:dataValidation type="decimal" operator="between" sqref="O16">
      <x:formula1>0</x:formula1>
      <x:formula2>1000000000</x:formula2>
    </x:dataValidation>
    <x:dataValidation type="decimal" operator="between" sqref="P16">
      <x:formula1>0</x:formula1>
      <x:formula2>1000000000</x:formula2>
    </x:dataValidation>
    <x:dataValidation type="decimal" operator="between" sqref="E21">
      <x:formula1>0</x:formula1>
      <x:formula2>1000000000</x:formula2>
    </x:dataValidation>
    <x:dataValidation type="decimal" operator="between" sqref="F21">
      <x:formula1>0</x:formula1>
      <x:formula2>1000000000</x:formula2>
    </x:dataValidation>
    <x:dataValidation type="decimal" operator="between" sqref="G21">
      <x:formula1>0</x:formula1>
      <x:formula2>1000000000</x:formula2>
    </x:dataValidation>
    <x:dataValidation type="decimal" operator="between" sqref="H21">
      <x:formula1>0</x:formula1>
      <x:formula2>1000000000</x:formula2>
    </x:dataValidation>
    <x:dataValidation type="decimal" operator="between" sqref="I21">
      <x:formula1>0</x:formula1>
      <x:formula2>1000000000</x:formula2>
    </x:dataValidation>
    <x:dataValidation type="decimal" operator="between" sqref="J21">
      <x:formula1>0</x:formula1>
      <x:formula2>1000000000</x:formula2>
    </x:dataValidation>
    <x:dataValidation type="decimal" operator="between" sqref="K21">
      <x:formula1>0</x:formula1>
      <x:formula2>1000000000</x:formula2>
    </x:dataValidation>
    <x:dataValidation type="decimal" operator="between" sqref="L21">
      <x:formula1>0</x:formula1>
      <x:formula2>1000000000</x:formula2>
    </x:dataValidation>
    <x:dataValidation type="decimal" operator="between" sqref="M21">
      <x:formula1>0</x:formula1>
      <x:formula2>1000000000</x:formula2>
    </x:dataValidation>
    <x:dataValidation type="decimal" operator="between" sqref="N21">
      <x:formula1>0</x:formula1>
      <x:formula2>1000000000</x:formula2>
    </x:dataValidation>
    <x:dataValidation type="decimal" operator="between" sqref="O21">
      <x:formula1>0</x:formula1>
      <x:formula2>1000000000</x:formula2>
    </x:dataValidation>
    <x:dataValidation type="decimal" operator="between" sqref="P21">
      <x:formula1>0</x:formula1>
      <x:formula2>1000000000</x:formula2>
    </x:dataValidation>
    <x:dataValidation type="decimal" operator="between" sqref="E22">
      <x:formula1>0</x:formula1>
      <x:formula2>1000000000</x:formula2>
    </x:dataValidation>
    <x:dataValidation type="decimal" operator="between" sqref="F22">
      <x:formula1>0</x:formula1>
      <x:formula2>1000000000</x:formula2>
    </x:dataValidation>
    <x:dataValidation type="decimal" operator="between" sqref="G22">
      <x:formula1>0</x:formula1>
      <x:formula2>1000000000</x:formula2>
    </x:dataValidation>
    <x:dataValidation type="decimal" operator="between" sqref="H22">
      <x:formula1>0</x:formula1>
      <x:formula2>1000000000</x:formula2>
    </x:dataValidation>
    <x:dataValidation type="decimal" operator="between" sqref="I22">
      <x:formula1>0</x:formula1>
      <x:formula2>1000000000</x:formula2>
    </x:dataValidation>
    <x:dataValidation type="decimal" operator="between" sqref="J22">
      <x:formula1>0</x:formula1>
      <x:formula2>1000000000</x:formula2>
    </x:dataValidation>
    <x:dataValidation type="decimal" operator="between" sqref="K22">
      <x:formula1>0</x:formula1>
      <x:formula2>1000000000</x:formula2>
    </x:dataValidation>
    <x:dataValidation type="decimal" operator="between" sqref="L22">
      <x:formula1>0</x:formula1>
      <x:formula2>1000000000</x:formula2>
    </x:dataValidation>
    <x:dataValidation type="decimal" operator="between" sqref="M22">
      <x:formula1>0</x:formula1>
      <x:formula2>1000000000</x:formula2>
    </x:dataValidation>
    <x:dataValidation type="decimal" operator="between" sqref="N22">
      <x:formula1>0</x:formula1>
      <x:formula2>1000000000</x:formula2>
    </x:dataValidation>
    <x:dataValidation type="decimal" operator="between" sqref="O22">
      <x:formula1>0</x:formula1>
      <x:formula2>1000000000</x:formula2>
    </x:dataValidation>
    <x:dataValidation type="decimal" operator="between" sqref="P22">
      <x:formula1>0</x:formula1>
      <x:formula2>1000000000</x:formula2>
    </x:dataValidation>
    <x:dataValidation type="decimal" operator="between" sqref="E27">
      <x:formula1>0</x:formula1>
      <x:formula2>1000000000</x:formula2>
    </x:dataValidation>
    <x:dataValidation type="decimal" operator="between" sqref="F27">
      <x:formula1>0</x:formula1>
      <x:formula2>1000000000</x:formula2>
    </x:dataValidation>
    <x:dataValidation type="decimal" operator="between" sqref="G27">
      <x:formula1>0</x:formula1>
      <x:formula2>1000000000</x:formula2>
    </x:dataValidation>
    <x:dataValidation type="decimal" operator="between" sqref="H27">
      <x:formula1>0</x:formula1>
      <x:formula2>1000000000</x:formula2>
    </x:dataValidation>
    <x:dataValidation type="decimal" operator="between" sqref="I27">
      <x:formula1>0</x:formula1>
      <x:formula2>1000000000</x:formula2>
    </x:dataValidation>
    <x:dataValidation type="decimal" operator="between" sqref="J27">
      <x:formula1>0</x:formula1>
      <x:formula2>1000000000</x:formula2>
    </x:dataValidation>
    <x:dataValidation type="decimal" operator="between" sqref="K27">
      <x:formula1>0</x:formula1>
      <x:formula2>1000000000</x:formula2>
    </x:dataValidation>
    <x:dataValidation type="decimal" operator="between" sqref="L27">
      <x:formula1>0</x:formula1>
      <x:formula2>1000000000</x:formula2>
    </x:dataValidation>
    <x:dataValidation type="decimal" operator="between" sqref="M27">
      <x:formula1>0</x:formula1>
      <x:formula2>1000000000</x:formula2>
    </x:dataValidation>
    <x:dataValidation type="decimal" operator="between" sqref="N27">
      <x:formula1>0</x:formula1>
      <x:formula2>1000000000</x:formula2>
    </x:dataValidation>
    <x:dataValidation type="decimal" operator="between" sqref="O27">
      <x:formula1>0</x:formula1>
      <x:formula2>1000000000</x:formula2>
    </x:dataValidation>
    <x:dataValidation type="decimal" operator="between" sqref="P27">
      <x:formula1>0</x:formula1>
      <x:formula2>1000000000</x:formula2>
    </x:dataValidation>
    <x:dataValidation type="decimal" operator="between" sqref="E28">
      <x:formula1>0</x:formula1>
      <x:formula2>1000000000</x:formula2>
    </x:dataValidation>
    <x:dataValidation type="decimal" operator="between" sqref="F28">
      <x:formula1>0</x:formula1>
      <x:formula2>1000000000</x:formula2>
    </x:dataValidation>
    <x:dataValidation type="decimal" operator="between" sqref="G28">
      <x:formula1>0</x:formula1>
      <x:formula2>1000000000</x:formula2>
    </x:dataValidation>
    <x:dataValidation type="decimal" operator="between" sqref="H28">
      <x:formula1>0</x:formula1>
      <x:formula2>1000000000</x:formula2>
    </x:dataValidation>
    <x:dataValidation type="decimal" operator="between" sqref="I28">
      <x:formula1>0</x:formula1>
      <x:formula2>1000000000</x:formula2>
    </x:dataValidation>
    <x:dataValidation type="decimal" operator="between" sqref="J28">
      <x:formula1>0</x:formula1>
      <x:formula2>1000000000</x:formula2>
    </x:dataValidation>
    <x:dataValidation type="decimal" operator="between" sqref="K28">
      <x:formula1>0</x:formula1>
      <x:formula2>1000000000</x:formula2>
    </x:dataValidation>
    <x:dataValidation type="decimal" operator="between" sqref="L28">
      <x:formula1>0</x:formula1>
      <x:formula2>1000000000</x:formula2>
    </x:dataValidation>
    <x:dataValidation type="decimal" operator="between" sqref="M28">
      <x:formula1>0</x:formula1>
      <x:formula2>1000000000</x:formula2>
    </x:dataValidation>
    <x:dataValidation type="decimal" operator="between" sqref="N28">
      <x:formula1>0</x:formula1>
      <x:formula2>1000000000</x:formula2>
    </x:dataValidation>
    <x:dataValidation type="decimal" operator="between" sqref="O28">
      <x:formula1>0</x:formula1>
      <x:formula2>1000000000</x:formula2>
    </x:dataValidation>
    <x:dataValidation type="decimal" operator="between" sqref="P28">
      <x:formula1>0</x:formula1>
      <x:formula2>1000000000</x:formula2>
    </x:dataValidation>
  </x:dataValidations>
  <x:pageMargins left="0.7" right="0.7" top="0.75" bottom="0.75" header="0.3" footer="0.3"/>
  <x:legacyDrawing xmlns:r="http://schemas.openxmlformats.org/officeDocument/2006/relationships" r:id="R508138dec0f44002"/>
</x:worksheet>
</file>