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comments2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fab61075647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09f5c9fd29344656"/>
    <x:sheet xmlns:r="http://schemas.openxmlformats.org/officeDocument/2006/relationships" name="Dividend log" sheetId="2" r:id="Ra7a5c16c41564b5b"/>
  </x:sheets>
</x:workbook>
</file>

<file path=xl/comments1.xml><?xml version="1.0" encoding="utf-8"?>
<x:comments xmlns:x="http://schemas.openxmlformats.org/spreadsheetml/2006/main">
  <x:authors>
    <x:author/>
  </x:authors>
  <x:commentList>
    <x:comment ref="H20" authorId="0">
      <x:text>
        <x:r>
          <x:t>All examples, prices, rates, accounts and payments are invented. Original AllMarkets model. https://syndication.finra.org/content/key-concepts-return-and-rate-return. Dividend cash receipts alone are not total investment return.</x:t>
        </x:r>
      </x:text>
    </x:comment>
  </x:commentList>
</x:comments>
</file>

<file path=xl/comments2.xml><?xml version="1.0" encoding="utf-8"?>
<x:comments xmlns:x="http://schemas.openxmlformats.org/spreadsheetml/2006/main">
  <x:authors>
    <x:author/>
  </x:authors>
  <x:commentList>
    <x:comment ref="H19" authorId="0">
      <x:text>
        <x:r>
          <x:t>All examples, prices, rates, accounts and payments are invented. Original AllMarkets model. https://www.irs.gov/taxtopics/tc404. Cash ledger only: no qualified/ordinary classification or tax return. Foreign amounts and rates are manually entered; USD conversions round each gross/withheld/fee separately, then net reconciles.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&quot;$&quot;#,##0.00;(&quot;$&quot;#,##0.00);&quot;-&quot;"/>
    <x:numFmt numFmtId="201" formatCode="0"/>
    <x:numFmt numFmtId="202" formatCode="yyyy-mm-dd"/>
    <x:numFmt numFmtId="203" formatCode="@"/>
    <x:numFmt numFmtId="204" formatCode="#,##0.00;(#,##0.00);&quot;-&quot;"/>
    <x:numFmt numFmtId="205" formatCode="0.00000000"/>
    <x:numFmt numFmtId="206" formatCode="mmm-yyyy"/>
  </x:numFmts>
  <x:fonts count="9">
    <x:font>
      <x:sz val="11"/>
      <x:name val="Carlito"/>
    </x:font>
    <x:font>
      <x:sz val="10"/>
      <x:color rgb="FF17364D"/>
      <x:name val="Arial"/>
    </x:font>
    <x:font>
      <x:b/>
      <x:sz val="16"/>
      <x:color rgb="FF17364D"/>
      <x:name val="Arial"/>
    </x:font>
    <x:font>
      <x:sz val="10"/>
      <x:color rgb="FF0000FF"/>
      <x:name val="Arial"/>
    </x:font>
    <x:font>
      <x:sz val="10"/>
      <x:color rgb="FF008000"/>
      <x:name val="Arial"/>
    </x:font>
    <x:font>
      <x:b/>
      <x:sz val="10"/>
      <x:color rgb="FFFFFFFF"/>
      <x:name val="Arial"/>
    </x:font>
    <x:font>
      <x:sz val="10"/>
      <x:color rgb="FF000000"/>
      <x:name val="Arial"/>
    </x:font>
    <x:font>
      <x:b/>
      <x:sz val="10"/>
      <x:color rgb="FF17364D"/>
      <x:name val="Arial"/>
    </x:font>
    <x:font>
      <x:b/>
      <x:sz val="10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64D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9BB2BF"/>
      </x:top>
      <x:bottom/>
      <x:diagonal/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0" fontId="3" fillId="2" borderId="0" xfId="0" applyNumberFormat="1" applyFont="1" applyFill="1" applyBorder="1" applyAlignment="1">
      <x:alignment horizontal="right" vertical="center"/>
    </x:xf>
    <x:xf numFmtId="201" fontId="3" fillId="2" borderId="0" xfId="0" applyNumberFormat="1" applyFont="1" applyFill="1" applyBorder="1" applyAlignment="1">
      <x:alignment horizontal="right" vertical="center"/>
    </x:xf>
    <x:xf numFmtId="202" fontId="3" fillId="2" borderId="0" xfId="0" applyNumberFormat="1" applyFont="1" applyFill="1" applyBorder="1" applyAlignment="1">
      <x:alignment horizontal="right" vertical="center"/>
    </x:xf>
    <x:xf numFmtId="200" fontId="4" fillId="0" borderId="0" xfId="0" applyNumberFormat="1" applyFont="1" applyFill="1" applyBorder="1" applyAlignment="1">
      <x:alignment horizontal="right" vertical="center"/>
    </x:xf>
    <x:xf numFmtId="202" fontId="4" fillId="0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horizontal="right" vertical="center"/>
    </x:xf>
    <x:xf numFmtId="0" fontId="5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horizontal="right"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200" fontId="5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3" fontId="3" fillId="2" borderId="0" xfId="0" applyNumberFormat="1" applyFont="1" applyFill="1" applyBorder="1" applyAlignment="1">
      <x:alignment vertical="center"/>
    </x:xf>
    <x:xf numFmtId="203" fontId="3" fillId="2" borderId="0" xfId="0" applyNumberFormat="1" applyFont="1" applyFill="1" applyBorder="1" applyAlignment="1">
      <x:alignment horizontal="right" vertical="center"/>
    </x:xf>
    <x:xf numFmtId="204" fontId="3" fillId="2" borderId="0" xfId="0" applyNumberFormat="1" applyFont="1" applyFill="1" applyBorder="1" applyAlignment="1">
      <x:alignment horizontal="right" vertical="center"/>
    </x:xf>
    <x:xf numFmtId="205" fontId="3" fillId="2" borderId="0" xfId="0" applyNumberFormat="1" applyFont="1" applyFill="1" applyBorder="1" applyAlignment="1">
      <x:alignment horizontal="right" vertical="center"/>
    </x:xf>
    <x:xf numFmtId="200" fontId="6" fillId="0" borderId="0" xfId="0" applyNumberFormat="1" applyFont="1" applyFill="1" applyBorder="1" applyAlignment="1">
      <x:alignment horizontal="right" vertical="center"/>
    </x:xf>
    <x:xf numFmtId="205" fontId="6" fillId="0" borderId="0" xfId="0" applyNumberFormat="1" applyFont="1" applyFill="1" applyBorder="1" applyAlignment="1">
      <x:alignment horizontal="right" vertical="center"/>
    </x:xf>
    <x:xf numFmtId="204" fontId="6" fillId="0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206" fontId="6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horizontal="right" vertical="center"/>
    </x:xf>
    <x:xf numFmtId="201" fontId="6" fillId="0" borderId="0" xfId="0" applyNumberFormat="1" applyFont="1" applyFill="1" applyBorder="1" applyAlignment="1">
      <x:alignment horizontal="right" vertical="center"/>
    </x:xf>
    <x:xf numFmtId="0" fontId="7" fillId="0" borderId="0" xfId="0" applyNumberFormat="1" applyFont="1" applyFill="1" applyBorder="1" applyAlignment="1">
      <x:alignment vertical="center"/>
    </x:xf>
    <x:xf numFmtId="201" fontId="8" fillId="0" borderId="0" xfId="0" applyNumberFormat="1" applyFont="1" applyFill="1" applyBorder="1" applyAlignment="1">
      <x:alignment horizontal="right" vertical="center"/>
    </x:xf>
    <x:xf numFmtId="200" fontId="8" fillId="0" borderId="0" xfId="0" applyNumberFormat="1" applyFont="1" applyFill="1" applyBorder="1" applyAlignment="1">
      <x:alignment horizontal="right" vertical="center"/>
    </x:xf>
    <x:xf numFmtId="0" fontId="7" fillId="0" borderId="1" xfId="0" applyNumberFormat="1" applyFont="1" applyFill="1" applyBorder="1" applyAlignment="1">
      <x:alignment vertical="center"/>
    </x:xf>
    <x:xf numFmtId="201" fontId="8" fillId="0" borderId="1" xfId="0" applyNumberFormat="1" applyFont="1" applyFill="1" applyBorder="1" applyAlignment="1">
      <x:alignment horizontal="right" vertical="center"/>
    </x:xf>
    <x:xf numFmtId="200" fontId="8" fillId="0" borderId="1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3dd8e8cf1a4e8e" /><Relationship Type="http://schemas.openxmlformats.org/officeDocument/2006/relationships/theme" Target="/xl/theme/theme1.xml" Id="R2ec978fc597c4c6a" /><Relationship Type="http://schemas.openxmlformats.org/officeDocument/2006/relationships/sharedStrings" Target="/xl/sharedStrings.xml" Id="Rdd33062c752c4945" /><Relationship Type="http://schemas.openxmlformats.org/officeDocument/2006/relationships/worksheet" Target="/xl/worksheets/sheet1.xml" Id="R09f5c9fd29344656" /><Relationship Type="http://schemas.openxmlformats.org/officeDocument/2006/relationships/worksheet" Target="/xl/worksheets/sheet2.xml" Id="Ra7a5c16c41564b5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fae0fb720e84787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Entered dividend receipts (USD)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Gross</c:v>
          </c:tx>
          <c:spPr>
            <a:solidFill xmlns:a="http://schemas.openxmlformats.org/drawingml/2006/main">
              <a:srgbClr val="1F4E78"/>
            </a:solidFill>
          </c:spPr>
          <c:invertIfNegative val="0"/>
          <c:cat>
            <c:strRef>
              <c:f>'Summary'!$K$7:$K$18</c:f>
              <c:strCache>
                <c:ptCount val="0"/>
              </c:strCache>
            </c:strRef>
          </c:cat>
          <c:val>
            <c:numRef>
              <c:f>'Summary'!$L$7:$L$18</c:f>
              <c:numCache>
                <c:formatCode>"$"#,##0.00;("$"#,##0.00);"-"</c:formatCode>
                <c:ptCount val="0"/>
              </c:numCache>
            </c:numRef>
          </c:val>
        </c:ser>
        <c:ser>
          <c:idx val="1"/>
          <c:order val="1"/>
          <c:tx>
            <c:v>Net cash</c:v>
          </c:tx>
          <c:spPr>
            <a:solidFill xmlns:a="http://schemas.openxmlformats.org/drawingml/2006/main">
              <a:srgbClr val="B57824"/>
            </a:solidFill>
          </c:spPr>
          <c:invertIfNegative val="0"/>
          <c:cat>
            <c:strRef>
              <c:f>'Summary'!$K$7:$K$18</c:f>
              <c:strCache>
                <c:ptCount val="0"/>
              </c:strCache>
            </c:strRef>
          </c:cat>
          <c:val>
            <c:numRef>
              <c:f>'Summary'!$M$7:$M$18</c:f>
              <c:numCache>
                <c:formatCode>"$"#,##0.00;("$"#,##0.00);"-"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10</xdr:col>
      <xdr:colOff>0</xdr:colOff>
      <xdr:row>19</xdr:row>
      <xdr:rowOff>0</xdr:rowOff>
    </xdr:from>
    <xdr:to>
      <xdr:col>21</xdr:col>
      <xdr:colOff>0</xdr:colOff>
      <xdr:row>32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fae0fb720e8478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b01c6fb9d37b435c" /><Relationship Type="http://schemas.openxmlformats.org/officeDocument/2006/relationships/vmlDrawing" Target="/xl/drawings/vmldrawing.vml" Id="Rce35e3ac7e16427e" /><Relationship Type="http://schemas.openxmlformats.org/officeDocument/2006/relationships/drawing" Target="/xl/drawings/drawing1.xml" Id="R97f6e7d621324f9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2.xml" Id="Ree29bfb4e9744494" /><Relationship Type="http://schemas.openxmlformats.org/officeDocument/2006/relationships/vmlDrawing" Target="/xl/drawings/vmldrawing2.vml" Id="Reeb5b89d890f4cf6" /></Relationships>
</file>

<file path=xl/worksheets/sheet1.xml><?xml version="1.0" encoding="utf-8"?>
<x:worksheet xmlns:x="http://schemas.openxmlformats.org/spreadsheetml/2006/main">
  <x:sheetPr>
    <x:tabColor rgb="FF17364D"/>
  </x:sheetPr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20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</x:cols>
  <x:sheetData>
    <x:row r="1" ht="23" customHeight="1">
      <x:c r="A1" s="2"/>
      <x:c r="B1" s="2"/>
      <x:c r="C1" s="2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</x:row>
    <x:row r="2" ht="23" customHeight="1">
      <x:c r="A2" s="2"/>
      <x:c r="B2" s="2"/>
      <x:c r="C2" s="5" t="str">
        <x:v>Dividend cash receipts by year and month</x:v>
      </x:c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</x:row>
    <x:row r="3" ht="23" customHeight="1">
      <x:c r="A3" s="2"/>
      <x:c r="B3" s="2"/>
      <x:c r="C3" s="2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</x:row>
    <x:row r="4" ht="23" customHeight="1">
      <x:c r="A4" s="2"/>
      <x:c r="B4" s="2"/>
      <x:c r="C4" s="2" t="str">
        <x:v>Report year</x:v>
      </x:c>
      <x:c r="D4" s="8" t="n">
        <x:v>2026</x:v>
      </x:c>
      <x:c r="E4" s="4"/>
      <x:c r="F4" s="4"/>
      <x:c r="G4" s="4"/>
      <x:c r="H4" s="4"/>
      <x:c r="I4" s="4" t="str">
        <x:v>As-of date</x:v>
      </x:c>
      <x:c r="J4" s="9" t="d">
        <x:v>2026-10-17T00:00:00.000Z</x:v>
      </x:c>
      <x:c r="K4" s="4"/>
      <x:c r="L4" s="4"/>
      <x:c r="M4" s="4"/>
      <x:c r="N4" s="4"/>
      <x:c r="O4" s="4"/>
      <x:c r="P4" s="4"/>
      <x:c r="Q4" s="4"/>
      <x:c r="R4" s="4"/>
      <x:c r="S4" s="4"/>
      <x:c r="T4" s="4"/>
      <x:c r="U4" s="4"/>
    </x:row>
    <x:row r="5" ht="23" customHeight="1">
      <x:c r="A5" s="2"/>
      <x:c r="B5" s="2"/>
      <x:c r="C5" s="2" t="str">
        <x:v>Model status</x:v>
      </x:c>
      <x:c r="D5" s="10" t="str">
        <x:f>IF(AND(IF(ISNUMBER($D$4),IF(IF(ISNUMBER($J$4),AND($J$4&gt;=DATE(1900,1,1),$J$4&lt;=DATE(2200,12,31),$J$4=INT($J$4)),FALSE),AND($D$4=INT($D$4),$D$4&gt;=1900,$D$4&lt;=YEAR($J$4)),FALSE),FALSE),COUNTIF('Dividend log'!M19:M68,"Ready")+COUNTIF('Dividend log'!M19:M68,"Unused")=50),"Ready","Check inputs")</x:f>
        <x:v>Ready</x:v>
      </x:c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U5" s="4"/>
    </x:row>
    <x:row r="6" ht="44" customHeight="1">
      <x:c r="A6" s="2"/>
      <x:c r="B6" s="2"/>
      <x:c r="C6" s="18" t="str">
        <x:v>Month</x:v>
      </x:c>
      <x:c r="D6" s="19" t="str">
        <x:v>Payments entered</x:v>
      </x:c>
      <x:c r="E6" s="19" t="str">
        <x:v>Gross USD</x:v>
      </x:c>
      <x:c r="F6" s="19" t="str">
        <x:v>Withheld USD</x:v>
      </x:c>
      <x:c r="G6" s="19" t="str">
        <x:v>Fees USD</x:v>
      </x:c>
      <x:c r="H6" s="19" t="str">
        <x:v>Net cash USD</x:v>
      </x:c>
      <x:c r="I6" s="4"/>
      <x:c r="J6" s="4"/>
      <x:c r="K6" s="19" t="str">
        <x:v>Month</x:v>
      </x:c>
      <x:c r="L6" s="19" t="str">
        <x:v>Gross</x:v>
      </x:c>
      <x:c r="M6" s="19" t="str">
        <x:v>Net cash</x:v>
      </x:c>
      <x:c r="N6" s="4"/>
      <x:c r="O6" s="4"/>
      <x:c r="P6" s="4"/>
      <x:c r="Q6" s="4"/>
      <x:c r="R6" s="4"/>
      <x:c r="S6" s="4"/>
      <x:c r="T6" s="4"/>
      <x:c r="U6" s="4"/>
    </x:row>
    <x:row r="7" ht="23" customHeight="1">
      <x:c r="A7" s="2"/>
      <x:c r="B7" s="2"/>
      <x:c r="C7" s="30" t="n">
        <x:f>IF(IF(ISNUMBER($D$4),IF(IF(ISNUMBER($J$4),AND($J$4&gt;=DATE(1900,1,1),$J$4&lt;=DATE(2200,12,31),$J$4=INT($J$4)),FALSE),AND($D$4=INT($D$4),$D$4&gt;=1900,$D$4&lt;=YEAR($J$4)),FALSE),FALSE),DATE($D$4,1,1),"n.a.")</x:f>
        <x:v>46023</x:v>
      </x:c>
      <x:c r="D7" s="31" t="n">
        <x:f>IF($D$5="Ready",COUNTIFS('Dividend log'!$D$19:$D$68,"&gt;="&amp;C7,'Dividend log'!$D$19:$D$68,"&lt;"&amp;EDATE(C7,1),'Dividend log'!$C$19:$C$68,"Recorded"),"n.a.")</x:f>
        <x:v>1</x:v>
      </x:c>
      <x:c r="E7" s="10" t="n">
        <x:f>IF($D$5="Ready",SUMIFS('Dividend log'!$O$19:$O$68,'Dividend log'!$D$19:$D$68,"&gt;="&amp;C7,'Dividend log'!$D$19:$D$68,"&lt;"&amp;EDATE(C7,1),'Dividend log'!$C$19:$C$68,"Recorded"),"n.a.")</x:f>
        <x:v>100</x:v>
      </x:c>
      <x:c r="F7" s="10" t="n">
        <x:f>IF($D$5="Ready",SUMIFS('Dividend log'!$P$19:$P$68,'Dividend log'!$D$19:$D$68,"&gt;="&amp;C7,'Dividend log'!$D$19:$D$68,"&lt;"&amp;EDATE(C7,1),'Dividend log'!$C$19:$C$68,"Recorded"),"n.a.")</x:f>
        <x:v>15</x:v>
      </x:c>
      <x:c r="G7" s="10" t="n">
        <x:f>IF($D$5="Ready",SUMIFS('Dividend log'!$Q$19:$Q$68,'Dividend log'!$D$19:$D$68,"&gt;="&amp;C7,'Dividend log'!$D$19:$D$68,"&lt;"&amp;EDATE(C7,1),'Dividend log'!$C$19:$C$68,"Recorded"),"n.a.")</x:f>
        <x:v>1</x:v>
      </x:c>
      <x:c r="H7" s="10" t="n">
        <x:f>IF($D$5="Ready",SUMIFS('Dividend log'!$R$19:$R$68,'Dividend log'!$D$19:$D$68,"&gt;="&amp;C7,'Dividend log'!$D$19:$D$68,"&lt;"&amp;EDATE(C7,1),'Dividend log'!$C$19:$C$68,"Recorded"),"n.a.")</x:f>
        <x:v>84</x:v>
      </x:c>
      <x:c r="I7" s="4"/>
      <x:c r="J7" s="4"/>
      <x:c r="K7" s="26" t="str">
        <x:f>IF(ISNUMBER(C7),TEXT(C7,"mmm"),"Invalid year")</x:f>
        <x:v>Jan</x:v>
      </x:c>
      <x:c r="L7" s="26" t="n">
        <x:f>IF(ISNUMBER(E7),E7,NA())</x:f>
        <x:v>100</x:v>
      </x:c>
      <x:c r="M7" s="26" t="n">
        <x:f>IF(ISNUMBER(H7),H7,NA())</x:f>
        <x:v>84</x:v>
      </x:c>
      <x:c r="N7" s="4"/>
      <x:c r="O7" s="4"/>
      <x:c r="P7" s="4"/>
      <x:c r="Q7" s="4"/>
      <x:c r="R7" s="4"/>
      <x:c r="S7" s="4"/>
      <x:c r="T7" s="4"/>
      <x:c r="U7" s="4"/>
    </x:row>
    <x:row r="8" ht="23" customHeight="1">
      <x:c r="A8" s="2"/>
      <x:c r="B8" s="2"/>
      <x:c r="C8" s="30" t="n">
        <x:f>IF(IF(ISNUMBER($D$4),IF(IF(ISNUMBER($J$4),AND($J$4&gt;=DATE(1900,1,1),$J$4&lt;=DATE(2200,12,31),$J$4=INT($J$4)),FALSE),AND($D$4=INT($D$4),$D$4&gt;=1900,$D$4&lt;=YEAR($J$4)),FALSE),FALSE),DATE($D$4,2,1),"n.a.")</x:f>
        <x:v>46054</x:v>
      </x:c>
      <x:c r="D8" s="31" t="n">
        <x:f>IF($D$5="Ready",COUNTIFS('Dividend log'!$D$19:$D$68,"&gt;="&amp;C8,'Dividend log'!$D$19:$D$68,"&lt;"&amp;EDATE(C8,1),'Dividend log'!$C$19:$C$68,"Recorded"),"n.a.")</x:f>
        <x:v>1</x:v>
      </x:c>
      <x:c r="E8" s="10" t="n">
        <x:f>IF($D$5="Ready",SUMIFS('Dividend log'!$O$19:$O$68,'Dividend log'!$D$19:$D$68,"&gt;="&amp;C8,'Dividend log'!$D$19:$D$68,"&lt;"&amp;EDATE(C8,1),'Dividend log'!$C$19:$C$68,"Recorded"),"n.a.")</x:f>
        <x:v>88</x:v>
      </x:c>
      <x:c r="F8" s="10" t="n">
        <x:f>IF($D$5="Ready",SUMIFS('Dividend log'!$P$19:$P$68,'Dividend log'!$D$19:$D$68,"&gt;="&amp;C8,'Dividend log'!$D$19:$D$68,"&lt;"&amp;EDATE(C8,1),'Dividend log'!$C$19:$C$68,"Recorded"),"n.a.")</x:f>
        <x:v>8.8</x:v>
      </x:c>
      <x:c r="G8" s="10" t="n">
        <x:f>IF($D$5="Ready",SUMIFS('Dividend log'!$Q$19:$Q$68,'Dividend log'!$D$19:$D$68,"&gt;="&amp;C8,'Dividend log'!$D$19:$D$68,"&lt;"&amp;EDATE(C8,1),'Dividend log'!$C$19:$C$68,"Recorded"),"n.a.")</x:f>
        <x:v>2.2</x:v>
      </x:c>
      <x:c r="H8" s="10" t="n">
        <x:f>IF($D$5="Ready",SUMIFS('Dividend log'!$R$19:$R$68,'Dividend log'!$D$19:$D$68,"&gt;="&amp;C8,'Dividend log'!$D$19:$D$68,"&lt;"&amp;EDATE(C8,1),'Dividend log'!$C$19:$C$68,"Recorded"),"n.a.")</x:f>
        <x:v>77</x:v>
      </x:c>
      <x:c r="I8" s="4"/>
      <x:c r="J8" s="4"/>
      <x:c r="K8" s="26" t="str">
        <x:f>IF(ISNUMBER(C8),TEXT(C8,"mmm"),"Invalid year")</x:f>
        <x:v>Feb</x:v>
      </x:c>
      <x:c r="L8" s="26" t="n">
        <x:f>IF(ISNUMBER(E8),E8,NA())</x:f>
        <x:v>88</x:v>
      </x:c>
      <x:c r="M8" s="26" t="n">
        <x:f>IF(ISNUMBER(H8),H8,NA())</x:f>
        <x:v>77</x:v>
      </x:c>
      <x:c r="N8" s="4"/>
      <x:c r="O8" s="4"/>
      <x:c r="P8" s="4"/>
      <x:c r="Q8" s="4"/>
      <x:c r="R8" s="4"/>
      <x:c r="S8" s="4"/>
      <x:c r="T8" s="4"/>
      <x:c r="U8" s="4"/>
    </x:row>
    <x:row r="9" ht="23" customHeight="1">
      <x:c r="A9" s="2"/>
      <x:c r="B9" s="2"/>
      <x:c r="C9" s="30" t="n">
        <x:f>IF(IF(ISNUMBER($D$4),IF(IF(ISNUMBER($J$4),AND($J$4&gt;=DATE(1900,1,1),$J$4&lt;=DATE(2200,12,31),$J$4=INT($J$4)),FALSE),AND($D$4=INT($D$4),$D$4&gt;=1900,$D$4&lt;=YEAR($J$4)),FALSE),FALSE),DATE($D$4,3,1),"n.a.")</x:f>
        <x:v>46082</x:v>
      </x:c>
      <x:c r="D9" s="31" t="n">
        <x:f>IF($D$5="Ready",COUNTIFS('Dividend log'!$D$19:$D$68,"&gt;="&amp;C9,'Dividend log'!$D$19:$D$68,"&lt;"&amp;EDATE(C9,1),'Dividend log'!$C$19:$C$68,"Recorded"),"n.a.")</x:f>
        <x:v>1</x:v>
      </x:c>
      <x:c r="E9" s="10" t="n">
        <x:f>IF($D$5="Ready",SUMIFS('Dividend log'!$O$19:$O$68,'Dividend log'!$D$19:$D$68,"&gt;="&amp;C9,'Dividend log'!$D$19:$D$68,"&lt;"&amp;EDATE(C9,1),'Dividend log'!$C$19:$C$68,"Recorded"),"n.a.")</x:f>
        <x:v>65</x:v>
      </x:c>
      <x:c r="F9" s="10" t="n">
        <x:f>IF($D$5="Ready",SUMIFS('Dividend log'!$P$19:$P$68,'Dividend log'!$D$19:$D$68,"&gt;="&amp;C9,'Dividend log'!$D$19:$D$68,"&lt;"&amp;EDATE(C9,1),'Dividend log'!$C$19:$C$68,"Recorded"),"n.a.")</x:f>
        <x:v>6.5</x:v>
      </x:c>
      <x:c r="G9" s="10" t="n">
        <x:f>IF($D$5="Ready",SUMIFS('Dividend log'!$Q$19:$Q$68,'Dividend log'!$D$19:$D$68,"&gt;="&amp;C9,'Dividend log'!$D$19:$D$68,"&lt;"&amp;EDATE(C9,1),'Dividend log'!$C$19:$C$68,"Recorded"),"n.a.")</x:f>
        <x:v>0</x:v>
      </x:c>
      <x:c r="H9" s="10" t="n">
        <x:f>IF($D$5="Ready",SUMIFS('Dividend log'!$R$19:$R$68,'Dividend log'!$D$19:$D$68,"&gt;="&amp;C9,'Dividend log'!$D$19:$D$68,"&lt;"&amp;EDATE(C9,1),'Dividend log'!$C$19:$C$68,"Recorded"),"n.a.")</x:f>
        <x:v>58.5</x:v>
      </x:c>
      <x:c r="I9" s="4"/>
      <x:c r="J9" s="4"/>
      <x:c r="K9" s="26" t="str">
        <x:f>IF(ISNUMBER(C9),TEXT(C9,"mmm"),"Invalid year")</x:f>
        <x:v>Mar</x:v>
      </x:c>
      <x:c r="L9" s="26" t="n">
        <x:f>IF(ISNUMBER(E9),E9,NA())</x:f>
        <x:v>65</x:v>
      </x:c>
      <x:c r="M9" s="26" t="n">
        <x:f>IF(ISNUMBER(H9),H9,NA())</x:f>
        <x:v>58.5</x:v>
      </x:c>
      <x:c r="N9" s="4"/>
      <x:c r="O9" s="4"/>
      <x:c r="P9" s="4"/>
      <x:c r="Q9" s="4"/>
      <x:c r="R9" s="4"/>
      <x:c r="S9" s="4"/>
      <x:c r="T9" s="4"/>
      <x:c r="U9" s="4"/>
    </x:row>
    <x:row r="10" ht="23" customHeight="1">
      <x:c r="A10" s="2"/>
      <x:c r="B10" s="2"/>
      <x:c r="C10" s="30" t="n">
        <x:f>IF(IF(ISNUMBER($D$4),IF(IF(ISNUMBER($J$4),AND($J$4&gt;=DATE(1900,1,1),$J$4&lt;=DATE(2200,12,31),$J$4=INT($J$4)),FALSE),AND($D$4=INT($D$4),$D$4&gt;=1900,$D$4&lt;=YEAR($J$4)),FALSE),FALSE),DATE($D$4,4,1),"n.a.")</x:f>
        <x:v>46113</x:v>
      </x:c>
      <x:c r="D10" s="31" t="n">
        <x:f>IF($D$5="Ready",COUNTIFS('Dividend log'!$D$19:$D$68,"&gt;="&amp;C10,'Dividend log'!$D$19:$D$68,"&lt;"&amp;EDATE(C10,1),'Dividend log'!$C$19:$C$68,"Recorded"),"n.a.")</x:f>
        <x:v>0</x:v>
      </x:c>
      <x:c r="E10" s="10" t="n">
        <x:f>IF($D$5="Ready",SUMIFS('Dividend log'!$O$19:$O$68,'Dividend log'!$D$19:$D$68,"&gt;="&amp;C10,'Dividend log'!$D$19:$D$68,"&lt;"&amp;EDATE(C10,1),'Dividend log'!$C$19:$C$68,"Recorded"),"n.a.")</x:f>
        <x:v>0</x:v>
      </x:c>
      <x:c r="F10" s="10" t="n">
        <x:f>IF($D$5="Ready",SUMIFS('Dividend log'!$P$19:$P$68,'Dividend log'!$D$19:$D$68,"&gt;="&amp;C10,'Dividend log'!$D$19:$D$68,"&lt;"&amp;EDATE(C10,1),'Dividend log'!$C$19:$C$68,"Recorded"),"n.a.")</x:f>
        <x:v>0</x:v>
      </x:c>
      <x:c r="G10" s="10" t="n">
        <x:f>IF($D$5="Ready",SUMIFS('Dividend log'!$Q$19:$Q$68,'Dividend log'!$D$19:$D$68,"&gt;="&amp;C10,'Dividend log'!$D$19:$D$68,"&lt;"&amp;EDATE(C10,1),'Dividend log'!$C$19:$C$68,"Recorded"),"n.a.")</x:f>
        <x:v>0</x:v>
      </x:c>
      <x:c r="H10" s="10" t="n">
        <x:f>IF($D$5="Ready",SUMIFS('Dividend log'!$R$19:$R$68,'Dividend log'!$D$19:$D$68,"&gt;="&amp;C10,'Dividend log'!$D$19:$D$68,"&lt;"&amp;EDATE(C10,1),'Dividend log'!$C$19:$C$68,"Recorded"),"n.a.")</x:f>
        <x:v>0</x:v>
      </x:c>
      <x:c r="I10" s="4"/>
      <x:c r="J10" s="4"/>
      <x:c r="K10" s="26" t="str">
        <x:f>IF(ISNUMBER(C10),TEXT(C10,"mmm"),"Invalid year")</x:f>
        <x:v>Apr</x:v>
      </x:c>
      <x:c r="L10" s="26" t="n">
        <x:f>IF(ISNUMBER(E10),E10,NA())</x:f>
        <x:v>0</x:v>
      </x:c>
      <x:c r="M10" s="26" t="n">
        <x:f>IF(ISNUMBER(H10),H10,NA())</x:f>
        <x:v>0</x:v>
      </x:c>
      <x:c r="N10" s="4"/>
      <x:c r="O10" s="4"/>
      <x:c r="P10" s="4"/>
      <x:c r="Q10" s="4"/>
      <x:c r="R10" s="4"/>
      <x:c r="S10" s="4"/>
      <x:c r="T10" s="4"/>
      <x:c r="U10" s="4"/>
    </x:row>
    <x:row r="11" ht="23" customHeight="1">
      <x:c r="A11" s="2"/>
      <x:c r="B11" s="2"/>
      <x:c r="C11" s="30" t="n">
        <x:f>IF(IF(ISNUMBER($D$4),IF(IF(ISNUMBER($J$4),AND($J$4&gt;=DATE(1900,1,1),$J$4&lt;=DATE(2200,12,31),$J$4=INT($J$4)),FALSE),AND($D$4=INT($D$4),$D$4&gt;=1900,$D$4&lt;=YEAR($J$4)),FALSE),FALSE),DATE($D$4,5,1),"n.a.")</x:f>
        <x:v>46143</x:v>
      </x:c>
      <x:c r="D11" s="31" t="n">
        <x:f>IF($D$5="Ready",COUNTIFS('Dividend log'!$D$19:$D$68,"&gt;="&amp;C11,'Dividend log'!$D$19:$D$68,"&lt;"&amp;EDATE(C11,1),'Dividend log'!$C$19:$C$68,"Recorded"),"n.a.")</x:f>
        <x:v>0</x:v>
      </x:c>
      <x:c r="E11" s="10" t="n">
        <x:f>IF($D$5="Ready",SUMIFS('Dividend log'!$O$19:$O$68,'Dividend log'!$D$19:$D$68,"&gt;="&amp;C11,'Dividend log'!$D$19:$D$68,"&lt;"&amp;EDATE(C11,1),'Dividend log'!$C$19:$C$68,"Recorded"),"n.a.")</x:f>
        <x:v>0</x:v>
      </x:c>
      <x:c r="F11" s="10" t="n">
        <x:f>IF($D$5="Ready",SUMIFS('Dividend log'!$P$19:$P$68,'Dividend log'!$D$19:$D$68,"&gt;="&amp;C11,'Dividend log'!$D$19:$D$68,"&lt;"&amp;EDATE(C11,1),'Dividend log'!$C$19:$C$68,"Recorded"),"n.a.")</x:f>
        <x:v>0</x:v>
      </x:c>
      <x:c r="G11" s="10" t="n">
        <x:f>IF($D$5="Ready",SUMIFS('Dividend log'!$Q$19:$Q$68,'Dividend log'!$D$19:$D$68,"&gt;="&amp;C11,'Dividend log'!$D$19:$D$68,"&lt;"&amp;EDATE(C11,1),'Dividend log'!$C$19:$C$68,"Recorded"),"n.a.")</x:f>
        <x:v>0</x:v>
      </x:c>
      <x:c r="H11" s="10" t="n">
        <x:f>IF($D$5="Ready",SUMIFS('Dividend log'!$R$19:$R$68,'Dividend log'!$D$19:$D$68,"&gt;="&amp;C11,'Dividend log'!$D$19:$D$68,"&lt;"&amp;EDATE(C11,1),'Dividend log'!$C$19:$C$68,"Recorded"),"n.a.")</x:f>
        <x:v>0</x:v>
      </x:c>
      <x:c r="I11" s="4"/>
      <x:c r="J11" s="4"/>
      <x:c r="K11" s="26" t="str">
        <x:f>IF(ISNUMBER(C11),TEXT(C11,"mmm"),"Invalid year")</x:f>
        <x:v>May</x:v>
      </x:c>
      <x:c r="L11" s="26" t="n">
        <x:f>IF(ISNUMBER(E11),E11,NA())</x:f>
        <x:v>0</x:v>
      </x:c>
      <x:c r="M11" s="26" t="n">
        <x:f>IF(ISNUMBER(H11),H11,NA())</x:f>
        <x:v>0</x:v>
      </x:c>
      <x:c r="N11" s="4"/>
      <x:c r="O11" s="4"/>
      <x:c r="P11" s="4"/>
      <x:c r="Q11" s="4"/>
      <x:c r="R11" s="4"/>
      <x:c r="S11" s="4"/>
      <x:c r="T11" s="4"/>
      <x:c r="U11" s="4"/>
    </x:row>
    <x:row r="12" ht="23" customHeight="1">
      <x:c r="A12" s="2"/>
      <x:c r="B12" s="2"/>
      <x:c r="C12" s="30" t="n">
        <x:f>IF(IF(ISNUMBER($D$4),IF(IF(ISNUMBER($J$4),AND($J$4&gt;=DATE(1900,1,1),$J$4&lt;=DATE(2200,12,31),$J$4=INT($J$4)),FALSE),AND($D$4=INT($D$4),$D$4&gt;=1900,$D$4&lt;=YEAR($J$4)),FALSE),FALSE),DATE($D$4,6,1),"n.a.")</x:f>
        <x:v>46174</x:v>
      </x:c>
      <x:c r="D12" s="31" t="n">
        <x:f>IF($D$5="Ready",COUNTIFS('Dividend log'!$D$19:$D$68,"&gt;="&amp;C12,'Dividend log'!$D$19:$D$68,"&lt;"&amp;EDATE(C12,1),'Dividend log'!$C$19:$C$68,"Recorded"),"n.a.")</x:f>
        <x:v>0</x:v>
      </x:c>
      <x:c r="E12" s="10" t="n">
        <x:f>IF($D$5="Ready",SUMIFS('Dividend log'!$O$19:$O$68,'Dividend log'!$D$19:$D$68,"&gt;="&amp;C12,'Dividend log'!$D$19:$D$68,"&lt;"&amp;EDATE(C12,1),'Dividend log'!$C$19:$C$68,"Recorded"),"n.a.")</x:f>
        <x:v>0</x:v>
      </x:c>
      <x:c r="F12" s="10" t="n">
        <x:f>IF($D$5="Ready",SUMIFS('Dividend log'!$P$19:$P$68,'Dividend log'!$D$19:$D$68,"&gt;="&amp;C12,'Dividend log'!$D$19:$D$68,"&lt;"&amp;EDATE(C12,1),'Dividend log'!$C$19:$C$68,"Recorded"),"n.a.")</x:f>
        <x:v>0</x:v>
      </x:c>
      <x:c r="G12" s="10" t="n">
        <x:f>IF($D$5="Ready",SUMIFS('Dividend log'!$Q$19:$Q$68,'Dividend log'!$D$19:$D$68,"&gt;="&amp;C12,'Dividend log'!$D$19:$D$68,"&lt;"&amp;EDATE(C12,1),'Dividend log'!$C$19:$C$68,"Recorded"),"n.a.")</x:f>
        <x:v>0</x:v>
      </x:c>
      <x:c r="H12" s="10" t="n">
        <x:f>IF($D$5="Ready",SUMIFS('Dividend log'!$R$19:$R$68,'Dividend log'!$D$19:$D$68,"&gt;="&amp;C12,'Dividend log'!$D$19:$D$68,"&lt;"&amp;EDATE(C12,1),'Dividend log'!$C$19:$C$68,"Recorded"),"n.a.")</x:f>
        <x:v>0</x:v>
      </x:c>
      <x:c r="I12" s="4"/>
      <x:c r="J12" s="4"/>
      <x:c r="K12" s="26" t="str">
        <x:f>IF(ISNUMBER(C12),TEXT(C12,"mmm"),"Invalid year")</x:f>
        <x:v>Jun</x:v>
      </x:c>
      <x:c r="L12" s="26" t="n">
        <x:f>IF(ISNUMBER(E12),E12,NA())</x:f>
        <x:v>0</x:v>
      </x:c>
      <x:c r="M12" s="26" t="n">
        <x:f>IF(ISNUMBER(H12),H12,NA())</x:f>
        <x:v>0</x:v>
      </x:c>
      <x:c r="N12" s="4"/>
      <x:c r="O12" s="4"/>
      <x:c r="P12" s="4"/>
      <x:c r="Q12" s="4"/>
      <x:c r="R12" s="4"/>
      <x:c r="S12" s="4"/>
      <x:c r="T12" s="4"/>
      <x:c r="U12" s="4"/>
    </x:row>
    <x:row r="13" ht="23" customHeight="1">
      <x:c r="A13" s="2"/>
      <x:c r="B13" s="2"/>
      <x:c r="C13" s="30" t="n">
        <x:f>IF(IF(ISNUMBER($D$4),IF(IF(ISNUMBER($J$4),AND($J$4&gt;=DATE(1900,1,1),$J$4&lt;=DATE(2200,12,31),$J$4=INT($J$4)),FALSE),AND($D$4=INT($D$4),$D$4&gt;=1900,$D$4&lt;=YEAR($J$4)),FALSE),FALSE),DATE($D$4,7,1),"n.a.")</x:f>
        <x:v>46204</x:v>
      </x:c>
      <x:c r="D13" s="31" t="n">
        <x:f>IF($D$5="Ready",COUNTIFS('Dividend log'!$D$19:$D$68,"&gt;="&amp;C13,'Dividend log'!$D$19:$D$68,"&lt;"&amp;EDATE(C13,1),'Dividend log'!$C$19:$C$68,"Recorded"),"n.a.")</x:f>
        <x:v>1</x:v>
      </x:c>
      <x:c r="E13" s="10" t="n">
        <x:f>IF($D$5="Ready",SUMIFS('Dividend log'!$O$19:$O$68,'Dividend log'!$D$19:$D$68,"&gt;="&amp;C13,'Dividend log'!$D$19:$D$68,"&lt;"&amp;EDATE(C13,1),'Dividend log'!$C$19:$C$68,"Recorded"),"n.a.")</x:f>
        <x:v>120</x:v>
      </x:c>
      <x:c r="F13" s="10" t="n">
        <x:f>IF($D$5="Ready",SUMIFS('Dividend log'!$P$19:$P$68,'Dividend log'!$D$19:$D$68,"&gt;="&amp;C13,'Dividend log'!$D$19:$D$68,"&lt;"&amp;EDATE(C13,1),'Dividend log'!$C$19:$C$68,"Recorded"),"n.a.")</x:f>
        <x:v>18</x:v>
      </x:c>
      <x:c r="G13" s="10" t="n">
        <x:f>IF($D$5="Ready",SUMIFS('Dividend log'!$Q$19:$Q$68,'Dividend log'!$D$19:$D$68,"&gt;="&amp;C13,'Dividend log'!$D$19:$D$68,"&lt;"&amp;EDATE(C13,1),'Dividend log'!$C$19:$C$68,"Recorded"),"n.a.")</x:f>
        <x:v>1</x:v>
      </x:c>
      <x:c r="H13" s="10" t="n">
        <x:f>IF($D$5="Ready",SUMIFS('Dividend log'!$R$19:$R$68,'Dividend log'!$D$19:$D$68,"&gt;="&amp;C13,'Dividend log'!$D$19:$D$68,"&lt;"&amp;EDATE(C13,1),'Dividend log'!$C$19:$C$68,"Recorded"),"n.a.")</x:f>
        <x:v>101</x:v>
      </x:c>
      <x:c r="I13" s="4"/>
      <x:c r="J13" s="4"/>
      <x:c r="K13" s="26" t="str">
        <x:f>IF(ISNUMBER(C13),TEXT(C13,"mmm"),"Invalid year")</x:f>
        <x:v>Jul</x:v>
      </x:c>
      <x:c r="L13" s="26" t="n">
        <x:f>IF(ISNUMBER(E13),E13,NA())</x:f>
        <x:v>120</x:v>
      </x:c>
      <x:c r="M13" s="26" t="n">
        <x:f>IF(ISNUMBER(H13),H13,NA())</x:f>
        <x:v>101</x:v>
      </x:c>
      <x:c r="N13" s="4"/>
      <x:c r="O13" s="4"/>
      <x:c r="P13" s="4"/>
      <x:c r="Q13" s="4"/>
      <x:c r="R13" s="4"/>
      <x:c r="S13" s="4"/>
      <x:c r="T13" s="4"/>
      <x:c r="U13" s="4"/>
    </x:row>
    <x:row r="14" ht="23" customHeight="1">
      <x:c r="A14" s="2"/>
      <x:c r="B14" s="2"/>
      <x:c r="C14" s="30" t="n">
        <x:f>IF(IF(ISNUMBER($D$4),IF(IF(ISNUMBER($J$4),AND($J$4&gt;=DATE(1900,1,1),$J$4&lt;=DATE(2200,12,31),$J$4=INT($J$4)),FALSE),AND($D$4=INT($D$4),$D$4&gt;=1900,$D$4&lt;=YEAR($J$4)),FALSE),FALSE),DATE($D$4,8,1),"n.a.")</x:f>
        <x:v>46235</x:v>
      </x:c>
      <x:c r="D14" s="31" t="n">
        <x:f>IF($D$5="Ready",COUNTIFS('Dividend log'!$D$19:$D$68,"&gt;="&amp;C14,'Dividend log'!$D$19:$D$68,"&lt;"&amp;EDATE(C14,1),'Dividend log'!$C$19:$C$68,"Recorded"),"n.a.")</x:f>
        <x:v>0</x:v>
      </x:c>
      <x:c r="E14" s="10" t="n">
        <x:f>IF($D$5="Ready",SUMIFS('Dividend log'!$O$19:$O$68,'Dividend log'!$D$19:$D$68,"&gt;="&amp;C14,'Dividend log'!$D$19:$D$68,"&lt;"&amp;EDATE(C14,1),'Dividend log'!$C$19:$C$68,"Recorded"),"n.a.")</x:f>
        <x:v>0</x:v>
      </x:c>
      <x:c r="F14" s="10" t="n">
        <x:f>IF($D$5="Ready",SUMIFS('Dividend log'!$P$19:$P$68,'Dividend log'!$D$19:$D$68,"&gt;="&amp;C14,'Dividend log'!$D$19:$D$68,"&lt;"&amp;EDATE(C14,1),'Dividend log'!$C$19:$C$68,"Recorded"),"n.a.")</x:f>
        <x:v>0</x:v>
      </x:c>
      <x:c r="G14" s="10" t="n">
        <x:f>IF($D$5="Ready",SUMIFS('Dividend log'!$Q$19:$Q$68,'Dividend log'!$D$19:$D$68,"&gt;="&amp;C14,'Dividend log'!$D$19:$D$68,"&lt;"&amp;EDATE(C14,1),'Dividend log'!$C$19:$C$68,"Recorded"),"n.a.")</x:f>
        <x:v>0</x:v>
      </x:c>
      <x:c r="H14" s="10" t="n">
        <x:f>IF($D$5="Ready",SUMIFS('Dividend log'!$R$19:$R$68,'Dividend log'!$D$19:$D$68,"&gt;="&amp;C14,'Dividend log'!$D$19:$D$68,"&lt;"&amp;EDATE(C14,1),'Dividend log'!$C$19:$C$68,"Recorded"),"n.a.")</x:f>
        <x:v>0</x:v>
      </x:c>
      <x:c r="I14" s="4"/>
      <x:c r="J14" s="4"/>
      <x:c r="K14" s="26" t="str">
        <x:f>IF(ISNUMBER(C14),TEXT(C14,"mmm"),"Invalid year")</x:f>
        <x:v>Aug</x:v>
      </x:c>
      <x:c r="L14" s="26" t="n">
        <x:f>IF(ISNUMBER(E14),E14,NA())</x:f>
        <x:v>0</x:v>
      </x:c>
      <x:c r="M14" s="26" t="n">
        <x:f>IF(ISNUMBER(H14),H14,NA())</x:f>
        <x:v>0</x:v>
      </x:c>
      <x:c r="N14" s="4"/>
      <x:c r="O14" s="4"/>
      <x:c r="P14" s="4"/>
      <x:c r="Q14" s="4"/>
      <x:c r="R14" s="4"/>
      <x:c r="S14" s="4"/>
      <x:c r="T14" s="4"/>
      <x:c r="U14" s="4"/>
    </x:row>
    <x:row r="15" ht="23" customHeight="1">
      <x:c r="A15" s="2"/>
      <x:c r="B15" s="2"/>
      <x:c r="C15" s="30" t="n">
        <x:f>IF(IF(ISNUMBER($D$4),IF(IF(ISNUMBER($J$4),AND($J$4&gt;=DATE(1900,1,1),$J$4&lt;=DATE(2200,12,31),$J$4=INT($J$4)),FALSE),AND($D$4=INT($D$4),$D$4&gt;=1900,$D$4&lt;=YEAR($J$4)),FALSE),FALSE),DATE($D$4,9,1),"n.a.")</x:f>
        <x:v>46266</x:v>
      </x:c>
      <x:c r="D15" s="31" t="n">
        <x:f>IF($D$5="Ready",COUNTIFS('Dividend log'!$D$19:$D$68,"&gt;="&amp;C15,'Dividend log'!$D$19:$D$68,"&lt;"&amp;EDATE(C15,1),'Dividend log'!$C$19:$C$68,"Recorded"),"n.a.")</x:f>
        <x:v>1</x:v>
      </x:c>
      <x:c r="E15" s="10" t="n">
        <x:f>IF($D$5="Ready",SUMIFS('Dividend log'!$O$19:$O$68,'Dividend log'!$D$19:$D$68,"&gt;="&amp;C15,'Dividend log'!$D$19:$D$68,"&lt;"&amp;EDATE(C15,1),'Dividend log'!$C$19:$C$68,"Recorded"),"n.a.")</x:f>
        <x:v>103.5</x:v>
      </x:c>
      <x:c r="F15" s="10" t="n">
        <x:f>IF($D$5="Ready",SUMIFS('Dividend log'!$P$19:$P$68,'Dividend log'!$D$19:$D$68,"&gt;="&amp;C15,'Dividend log'!$D$19:$D$68,"&lt;"&amp;EDATE(C15,1),'Dividend log'!$C$19:$C$68,"Recorded"),"n.a.")</x:f>
        <x:v>10.35</x:v>
      </x:c>
      <x:c r="G15" s="10" t="n">
        <x:f>IF($D$5="Ready",SUMIFS('Dividend log'!$Q$19:$Q$68,'Dividend log'!$D$19:$D$68,"&gt;="&amp;C15,'Dividend log'!$D$19:$D$68,"&lt;"&amp;EDATE(C15,1),'Dividend log'!$C$19:$C$68,"Recorded"),"n.a.")</x:f>
        <x:v>1.15</x:v>
      </x:c>
      <x:c r="H15" s="10" t="n">
        <x:f>IF($D$5="Ready",SUMIFS('Dividend log'!$R$19:$R$68,'Dividend log'!$D$19:$D$68,"&gt;="&amp;C15,'Dividend log'!$D$19:$D$68,"&lt;"&amp;EDATE(C15,1),'Dividend log'!$C$19:$C$68,"Recorded"),"n.a.")</x:f>
        <x:v>92</x:v>
      </x:c>
      <x:c r="I15" s="4"/>
      <x:c r="J15" s="4"/>
      <x:c r="K15" s="26" t="str">
        <x:f>IF(ISNUMBER(C15),TEXT(C15,"mmm"),"Invalid year")</x:f>
        <x:v>Sep</x:v>
      </x:c>
      <x:c r="L15" s="26" t="n">
        <x:f>IF(ISNUMBER(E15),E15,NA())</x:f>
        <x:v>103.5</x:v>
      </x:c>
      <x:c r="M15" s="26" t="n">
        <x:f>IF(ISNUMBER(H15),H15,NA())</x:f>
        <x:v>92</x:v>
      </x:c>
      <x:c r="N15" s="4"/>
      <x:c r="O15" s="4"/>
      <x:c r="P15" s="4"/>
      <x:c r="Q15" s="4"/>
      <x:c r="R15" s="4"/>
      <x:c r="S15" s="4"/>
      <x:c r="T15" s="4"/>
      <x:c r="U15" s="4"/>
    </x:row>
    <x:row r="16" ht="23" customHeight="1">
      <x:c r="A16" s="2"/>
      <x:c r="B16" s="2"/>
      <x:c r="C16" s="30" t="n">
        <x:f>IF(IF(ISNUMBER($D$4),IF(IF(ISNUMBER($J$4),AND($J$4&gt;=DATE(1900,1,1),$J$4&lt;=DATE(2200,12,31),$J$4=INT($J$4)),FALSE),AND($D$4=INT($D$4),$D$4&gt;=1900,$D$4&lt;=YEAR($J$4)),FALSE),FALSE),DATE($D$4,10,1),"n.a.")</x:f>
        <x:v>46296</x:v>
      </x:c>
      <x:c r="D16" s="31" t="n">
        <x:f>IF($D$5="Ready",COUNTIFS('Dividend log'!$D$19:$D$68,"&gt;="&amp;C16,'Dividend log'!$D$19:$D$68,"&lt;"&amp;EDATE(C16,1),'Dividend log'!$C$19:$C$68,"Recorded"),"n.a.")</x:f>
        <x:v>1</x:v>
      </x:c>
      <x:c r="E16" s="10" t="n">
        <x:f>IF($D$5="Ready",SUMIFS('Dividend log'!$O$19:$O$68,'Dividend log'!$D$19:$D$68,"&gt;="&amp;C16,'Dividend log'!$D$19:$D$68,"&lt;"&amp;EDATE(C16,1),'Dividend log'!$C$19:$C$68,"Recorded"),"n.a.")</x:f>
        <x:v>25</x:v>
      </x:c>
      <x:c r="F16" s="10" t="n">
        <x:f>IF($D$5="Ready",SUMIFS('Dividend log'!$P$19:$P$68,'Dividend log'!$D$19:$D$68,"&gt;="&amp;C16,'Dividend log'!$D$19:$D$68,"&lt;"&amp;EDATE(C16,1),'Dividend log'!$C$19:$C$68,"Recorded"),"n.a.")</x:f>
        <x:v>0</x:v>
      </x:c>
      <x:c r="G16" s="10" t="n">
        <x:f>IF($D$5="Ready",SUMIFS('Dividend log'!$Q$19:$Q$68,'Dividend log'!$D$19:$D$68,"&gt;="&amp;C16,'Dividend log'!$D$19:$D$68,"&lt;"&amp;EDATE(C16,1),'Dividend log'!$C$19:$C$68,"Recorded"),"n.a.")</x:f>
        <x:v>0</x:v>
      </x:c>
      <x:c r="H16" s="10" t="n">
        <x:f>IF($D$5="Ready",SUMIFS('Dividend log'!$R$19:$R$68,'Dividend log'!$D$19:$D$68,"&gt;="&amp;C16,'Dividend log'!$D$19:$D$68,"&lt;"&amp;EDATE(C16,1),'Dividend log'!$C$19:$C$68,"Recorded"),"n.a.")</x:f>
        <x:v>25</x:v>
      </x:c>
      <x:c r="I16" s="4"/>
      <x:c r="J16" s="4"/>
      <x:c r="K16" s="26" t="str">
        <x:f>IF(ISNUMBER(C16),TEXT(C16,"mmm"),"Invalid year")</x:f>
        <x:v>Oct</x:v>
      </x:c>
      <x:c r="L16" s="26" t="n">
        <x:f>IF(ISNUMBER(E16),E16,NA())</x:f>
        <x:v>25</x:v>
      </x:c>
      <x:c r="M16" s="26" t="n">
        <x:f>IF(ISNUMBER(H16),H16,NA())</x:f>
        <x:v>25</x:v>
      </x:c>
      <x:c r="N16" s="4"/>
      <x:c r="O16" s="4"/>
      <x:c r="P16" s="4"/>
      <x:c r="Q16" s="4"/>
      <x:c r="R16" s="4"/>
      <x:c r="S16" s="4"/>
      <x:c r="T16" s="4"/>
      <x:c r="U16" s="4"/>
    </x:row>
    <x:row r="17" ht="23" customHeight="1">
      <x:c r="A17" s="2"/>
      <x:c r="B17" s="2"/>
      <x:c r="C17" s="30" t="n">
        <x:f>IF(IF(ISNUMBER($D$4),IF(IF(ISNUMBER($J$4),AND($J$4&gt;=DATE(1900,1,1),$J$4&lt;=DATE(2200,12,31),$J$4=INT($J$4)),FALSE),AND($D$4=INT($D$4),$D$4&gt;=1900,$D$4&lt;=YEAR($J$4)),FALSE),FALSE),DATE($D$4,11,1),"n.a.")</x:f>
        <x:v>46327</x:v>
      </x:c>
      <x:c r="D17" s="31" t="n">
        <x:f>IF($D$5="Ready",COUNTIFS('Dividend log'!$D$19:$D$68,"&gt;="&amp;C17,'Dividend log'!$D$19:$D$68,"&lt;"&amp;EDATE(C17,1),'Dividend log'!$C$19:$C$68,"Recorded"),"n.a.")</x:f>
        <x:v>0</x:v>
      </x:c>
      <x:c r="E17" s="10" t="n">
        <x:f>IF($D$5="Ready",SUMIFS('Dividend log'!$O$19:$O$68,'Dividend log'!$D$19:$D$68,"&gt;="&amp;C17,'Dividend log'!$D$19:$D$68,"&lt;"&amp;EDATE(C17,1),'Dividend log'!$C$19:$C$68,"Recorded"),"n.a.")</x:f>
        <x:v>0</x:v>
      </x:c>
      <x:c r="F17" s="10" t="n">
        <x:f>IF($D$5="Ready",SUMIFS('Dividend log'!$P$19:$P$68,'Dividend log'!$D$19:$D$68,"&gt;="&amp;C17,'Dividend log'!$D$19:$D$68,"&lt;"&amp;EDATE(C17,1),'Dividend log'!$C$19:$C$68,"Recorded"),"n.a.")</x:f>
        <x:v>0</x:v>
      </x:c>
      <x:c r="G17" s="10" t="n">
        <x:f>IF($D$5="Ready",SUMIFS('Dividend log'!$Q$19:$Q$68,'Dividend log'!$D$19:$D$68,"&gt;="&amp;C17,'Dividend log'!$D$19:$D$68,"&lt;"&amp;EDATE(C17,1),'Dividend log'!$C$19:$C$68,"Recorded"),"n.a.")</x:f>
        <x:v>0</x:v>
      </x:c>
      <x:c r="H17" s="10" t="n">
        <x:f>IF($D$5="Ready",SUMIFS('Dividend log'!$R$19:$R$68,'Dividend log'!$D$19:$D$68,"&gt;="&amp;C17,'Dividend log'!$D$19:$D$68,"&lt;"&amp;EDATE(C17,1),'Dividend log'!$C$19:$C$68,"Recorded"),"n.a.")</x:f>
        <x:v>0</x:v>
      </x:c>
      <x:c r="I17" s="4"/>
      <x:c r="J17" s="4"/>
      <x:c r="K17" s="26" t="str">
        <x:f>IF(ISNUMBER(C17),TEXT(C17,"mmm"),"Invalid year")</x:f>
        <x:v>Nov</x:v>
      </x:c>
      <x:c r="L17" s="26" t="n">
        <x:f>IF(ISNUMBER(E17),E17,NA())</x:f>
        <x:v>0</x:v>
      </x:c>
      <x:c r="M17" s="26" t="n">
        <x:f>IF(ISNUMBER(H17),H17,NA())</x:f>
        <x:v>0</x:v>
      </x:c>
      <x:c r="N17" s="4"/>
      <x:c r="O17" s="4"/>
      <x:c r="P17" s="4"/>
      <x:c r="Q17" s="4"/>
      <x:c r="R17" s="4"/>
      <x:c r="S17" s="4"/>
      <x:c r="T17" s="4"/>
      <x:c r="U17" s="4"/>
    </x:row>
    <x:row r="18" ht="23" customHeight="1">
      <x:c r="A18" s="2"/>
      <x:c r="B18" s="2"/>
      <x:c r="C18" s="30" t="n">
        <x:f>IF(IF(ISNUMBER($D$4),IF(IF(ISNUMBER($J$4),AND($J$4&gt;=DATE(1900,1,1),$J$4&lt;=DATE(2200,12,31),$J$4=INT($J$4)),FALSE),AND($D$4=INT($D$4),$D$4&gt;=1900,$D$4&lt;=YEAR($J$4)),FALSE),FALSE),DATE($D$4,12,1),"n.a.")</x:f>
        <x:v>46357</x:v>
      </x:c>
      <x:c r="D18" s="31" t="n">
        <x:f>IF($D$5="Ready",COUNTIFS('Dividend log'!$D$19:$D$68,"&gt;="&amp;C18,'Dividend log'!$D$19:$D$68,"&lt;"&amp;EDATE(C18,1),'Dividend log'!$C$19:$C$68,"Recorded"),"n.a.")</x:f>
        <x:v>0</x:v>
      </x:c>
      <x:c r="E18" s="10" t="n">
        <x:f>IF($D$5="Ready",SUMIFS('Dividend log'!$O$19:$O$68,'Dividend log'!$D$19:$D$68,"&gt;="&amp;C18,'Dividend log'!$D$19:$D$68,"&lt;"&amp;EDATE(C18,1),'Dividend log'!$C$19:$C$68,"Recorded"),"n.a.")</x:f>
        <x:v>0</x:v>
      </x:c>
      <x:c r="F18" s="10" t="n">
        <x:f>IF($D$5="Ready",SUMIFS('Dividend log'!$P$19:$P$68,'Dividend log'!$D$19:$D$68,"&gt;="&amp;C18,'Dividend log'!$D$19:$D$68,"&lt;"&amp;EDATE(C18,1),'Dividend log'!$C$19:$C$68,"Recorded"),"n.a.")</x:f>
        <x:v>0</x:v>
      </x:c>
      <x:c r="G18" s="10" t="n">
        <x:f>IF($D$5="Ready",SUMIFS('Dividend log'!$Q$19:$Q$68,'Dividend log'!$D$19:$D$68,"&gt;="&amp;C18,'Dividend log'!$D$19:$D$68,"&lt;"&amp;EDATE(C18,1),'Dividend log'!$C$19:$C$68,"Recorded"),"n.a.")</x:f>
        <x:v>0</x:v>
      </x:c>
      <x:c r="H18" s="10" t="n">
        <x:f>IF($D$5="Ready",SUMIFS('Dividend log'!$R$19:$R$68,'Dividend log'!$D$19:$D$68,"&gt;="&amp;C18,'Dividend log'!$D$19:$D$68,"&lt;"&amp;EDATE(C18,1),'Dividend log'!$C$19:$C$68,"Recorded"),"n.a.")</x:f>
        <x:v>0</x:v>
      </x:c>
      <x:c r="I18" s="4"/>
      <x:c r="J18" s="4"/>
      <x:c r="K18" s="26" t="str">
        <x:f>IF(ISNUMBER(C18),TEXT(C18,"mmm"),"Invalid year")</x:f>
        <x:v>Dec</x:v>
      </x:c>
      <x:c r="L18" s="26" t="n">
        <x:f>IF(ISNUMBER(E18),E18,NA())</x:f>
        <x:v>0</x:v>
      </x:c>
      <x:c r="M18" s="26" t="n">
        <x:f>IF(ISNUMBER(H18),H18,NA())</x:f>
        <x:v>0</x:v>
      </x:c>
      <x:c r="N18" s="4"/>
      <x:c r="O18" s="4"/>
      <x:c r="P18" s="4"/>
      <x:c r="Q18" s="4"/>
      <x:c r="R18" s="4"/>
      <x:c r="S18" s="4"/>
      <x:c r="T18" s="4"/>
      <x:c r="U18" s="4"/>
    </x:row>
    <x:row r="19" ht="23" customHeight="1">
      <x:c r="A19" s="2"/>
      <x:c r="B19" s="2"/>
      <x:c r="C19" s="2"/>
      <x:c r="D19" s="4"/>
      <x:c r="E19" s="4"/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U19" s="4"/>
    </x:row>
    <x:row r="20" ht="23" customHeight="1">
      <x:c r="A20" s="2"/>
      <x:c r="B20" s="2"/>
      <x:c r="C20" s="36" t="str">
        <x:v>Year total entered</x:v>
      </x:c>
      <x:c r="D20" s="37" t="n">
        <x:f>IF(COUNT(D7:D18)=12,SUM(D7:D18),"n.a.")</x:f>
        <x:v>6</x:v>
      </x:c>
      <x:c r="E20" s="38" t="n">
        <x:f>IF(COUNT(E7:E18)=12,SUM(E7:E18),"n.a.")</x:f>
        <x:v>501.5</x:v>
      </x:c>
      <x:c r="F20" s="38" t="n">
        <x:f>IF(COUNT(F7:F18)=12,SUM(F7:F18),"n.a.")</x:f>
        <x:v>58.65</x:v>
      </x:c>
      <x:c r="G20" s="38" t="n">
        <x:f>IF(COUNT(G7:G18)=12,SUM(G7:G18),"n.a.")</x:f>
        <x:v>5.35</x:v>
      </x:c>
      <x:c r="H20" s="38" t="n">
        <x:f>IF(COUNT(H7:H18)=12,SUM(H7:H18),"n.a.")</x:f>
        <x:v>437.5</x:v>
      </x:c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  <x:c r="U20" s="4"/>
    </x:row>
    <x:row r="21" ht="23" customHeight="1">
      <x:c r="A21" s="2"/>
      <x:c r="B21" s="2"/>
      <x:c r="C21" s="2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  <x:c r="U21" s="4"/>
    </x:row>
    <x:row r="22" ht="23" customHeight="1">
      <x:c r="A22" s="2"/>
      <x:c r="B22" s="2"/>
      <x:c r="C22" s="2" t="str">
        <x:v>Cash reconciliation difference</x:v>
      </x:c>
      <x:c r="D22" s="4"/>
      <x:c r="E22" s="4"/>
      <x:c r="F22" s="4"/>
      <x:c r="G22" s="4"/>
      <x:c r="H22" s="26" t="n">
        <x:f>IF(COUNT(E20:H20)=4,ROUND(E20-F20-G20-H20,2),"n.a.")</x:f>
        <x:v>0</x:v>
      </x:c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  <x:c r="U22" s="4"/>
    </x:row>
    <x:row r="23" ht="23" customHeight="1">
      <x:c r="A23" s="2"/>
      <x:c r="B23" s="2"/>
      <x:c r="C23" s="2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  <x:c r="U23" s="4"/>
    </x:row>
    <x:row r="24" ht="23" customHeight="1">
      <x:c r="A24" s="2"/>
      <x:c r="B24" s="2"/>
      <x:c r="C24" s="2" t="str">
        <x:v>Zero in a month means no entered payment, not verified zero income.</x:v>
      </x:c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  <x:c r="U24" s="4"/>
    </x:row>
    <x:row r="25" ht="23" customHeight="1">
      <x:c r="A25" s="2"/>
      <x:c r="B25" s="2"/>
      <x:c r="C25" s="2" t="str">
        <x:v>Future/repeated/omitted source payments are not checked against a broker.</x:v>
      </x:c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  <x:c r="U25" s="4"/>
    </x:row>
    <x:row r="26" ht="23" customHeight="1">
      <x:c r="A26" s="2"/>
      <x:c r="B26" s="2"/>
      <x:c r="C26" s="2" t="str">
        <x:v>Reinvestment must be recorded separately in holdings/cost; do not add cash twice.</x:v>
      </x:c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  <x:c r="U26" s="4"/>
    </x:row>
    <x:row r="27" ht="23" customHeight="1">
      <x:c r="A27" s="2"/>
      <x:c r="B27" s="2"/>
      <x:c r="C27" s="2" t="str">
        <x:v>No dividend yield, total return, tax due or future income forecast.</x:v>
      </x:c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  <x:c r="U27" s="4"/>
    </x:row>
    <x:row r="28" ht="23" customHeight="1">
      <x:c r="A28" s="2"/>
      <x:c r="B28" s="2"/>
      <x:c r="C28" s="2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  <x:c r="U28" s="4"/>
    </x:row>
    <x:row r="29" ht="23" customHeight="1">
      <x:c r="A29" s="2"/>
      <x:c r="B29" s="2"/>
      <x:c r="C29" s="2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  <x:c r="U29" s="4"/>
    </x:row>
    <x:row r="30" ht="23" customHeight="1">
      <x:c r="A30" s="2"/>
      <x:c r="B30" s="2"/>
      <x:c r="C30" s="2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  <x:c r="U30" s="4"/>
    </x:row>
    <x:row r="31" ht="23" customHeight="1">
      <x:c r="A31" s="2"/>
      <x:c r="B31" s="2"/>
      <x:c r="C31" s="2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U31" s="4"/>
    </x:row>
    <x:row r="32" ht="23" customHeight="1">
      <x:c r="A32" s="2"/>
      <x:c r="B32" s="2"/>
      <x:c r="C32" s="2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U32" s="4"/>
    </x:row>
  </x:sheetData>
  <x:dataValidations count="1">
    <x:dataValidation type="whole" operator="between" sqref="D4">
      <x:formula1>0</x:formula1>
      <x:formula2>1000000000</x:formula2>
    </x:dataValidation>
  </x:dataValidations>
  <x:pageMargins left="0.7" right="0.7" top="0.75" bottom="0.75" header="0.3" footer="0.3"/>
  <x:drawing xmlns:r="http://schemas.openxmlformats.org/officeDocument/2006/relationships" r:id="R97f6e7d621324f95"/>
  <x:legacyDrawing xmlns:r="http://schemas.openxmlformats.org/officeDocument/2006/relationships" r:id="Rce35e3ac7e16427e"/>
</x:worksheet>
</file>

<file path=xl/worksheets/sheet2.xml><?xml version="1.0" encoding="utf-8"?>
<x:worksheet xmlns:x="http://schemas.openxmlformats.org/spreadsheetml/2006/main">
  <x:sheetPr>
    <x:tabColor rgb="FF17364D"/>
  </x:sheetPr>
  <x:sheetViews>
    <x:sheetView showGridLines="0" workbookViewId="0">
      <x:pane xSplit="6" ySplit="18" topLeftCell="G19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16" hidden="0" customWidth="1"/>
    <x:col min="4" max="4" width="16" hidden="0" customWidth="1"/>
    <x:col min="5" max="5" width="19" hidden="0" customWidth="1"/>
    <x:col min="6" max="6" width="19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</x:cols>
  <x:sheetData>
    <x:row r="1" ht="23" customHeight="1">
      <x:c r="A1" s="2"/>
      <x:c r="B1" s="2"/>
      <x:c r="C1" s="2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</x:row>
    <x:row r="2" ht="23" customHeight="1">
      <x:c r="A2" s="2"/>
      <x:c r="B2" s="2"/>
      <x:c r="C2" s="5" t="str">
        <x:v>Dividend payments and dated FX</x:v>
      </x:c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</x:row>
    <x:row r="3" ht="23" customHeight="1">
      <x:c r="A3" s="2"/>
      <x:c r="B3" s="2"/>
      <x:c r="C3" s="2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</x:row>
    <x:row r="4" ht="23" customHeight="1">
      <x:c r="A4" s="2"/>
      <x:c r="B4" s="2"/>
      <x:c r="C4" s="2" t="str">
        <x:v>As-of date</x:v>
      </x:c>
      <x:c r="D4" s="11" t="n">
        <x:f>IF(ISNUMBER('Summary'!J4),'Summary'!J4,"n.a.")</x:f>
        <x:v>46312</x:v>
      </x:c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</x:row>
    <x:row r="5" ht="23" customHeight="1">
      <x:c r="A5" s="2"/>
      <x:c r="B5" s="2"/>
      <x:c r="C5" s="2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</x:row>
    <x:row r="6" ht="23" customHeight="1">
      <x:c r="A6" s="2"/>
      <x:c r="B6" s="2"/>
      <x:c r="C6" s="2" t="str">
        <x:v>50 bounded payment rows. Record actual receipts, not forecasts.</x:v>
      </x:c>
      <x:c r="D6" s="4"/>
      <x:c r="E6" s="4"/>
      <x:c r="F6" s="4"/>
      <x:c r="G6" s="4"/>
      <x:c r="H6" s="4"/>
      <x:c r="I6" s="4"/>
      <x:c r="J6" s="4"/>
      <x:c r="K6" s="4"/>
      <x:c r="L6" s="4"/>
      <x:c r="M6" s="4"/>
      <x:c r="N6" s="4"/>
      <x:c r="O6" s="4"/>
      <x:c r="P6" s="4"/>
      <x:c r="Q6" s="4"/>
      <x:c r="R6" s="4"/>
      <x:c r="S6" s="4"/>
    </x:row>
    <x:row r="7" ht="23" customHeight="1">
      <x:c r="A7" s="2"/>
      <x:c r="B7" s="2"/>
      <x:c r="C7" s="2"/>
      <x:c r="D7" s="4"/>
      <x:c r="E7" s="4"/>
      <x:c r="F7" s="4"/>
      <x:c r="G7" s="4"/>
      <x:c r="H7" s="4"/>
      <x:c r="I7" s="4"/>
      <x:c r="J7" s="4"/>
      <x:c r="K7" s="4"/>
      <x:c r="L7" s="4"/>
      <x:c r="M7" s="4"/>
      <x:c r="N7" s="4"/>
      <x:c r="O7" s="4"/>
      <x:c r="P7" s="4"/>
      <x:c r="Q7" s="4"/>
      <x:c r="R7" s="4"/>
      <x:c r="S7" s="4"/>
    </x:row>
    <x:row r="8" ht="23" customHeight="1">
      <x:c r="A8" s="2"/>
      <x:c r="B8" s="2"/>
      <x:c r="C8" s="2" t="str">
        <x:v>USD payments always use FX 1; foreign-only FX/date fields are ignored for USD.</x:v>
      </x:c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</x:row>
    <x:row r="9" ht="23" customHeight="1">
      <x:c r="A9" s="2"/>
      <x:c r="B9" s="2"/>
      <x:c r="C9" s="2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</x:row>
    <x:row r="10" ht="23" customHeight="1">
      <x:c r="A10" s="2"/>
      <x:c r="B10" s="2"/>
      <x:c r="C10" s="2" t="str">
        <x:v>Foreign FX is USD per 1 native unit, dated on/before that payment date.</x:v>
      </x:c>
      <x:c r="D10" s="4"/>
      <x:c r="E10" s="4"/>
      <x:c r="F10" s="4"/>
      <x:c r="G10" s="4"/>
      <x:c r="H10" s="4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</x:row>
    <x:row r="11" ht="23" customHeight="1">
      <x:c r="A11" s="2"/>
      <x:c r="B11" s="2"/>
      <x:c r="C11" s="2"/>
      <x:c r="D11" s="4"/>
      <x:c r="E11" s="4"/>
      <x:c r="F11" s="4"/>
      <x:c r="G11" s="4"/>
      <x:c r="H11" s="4"/>
      <x:c r="I11" s="4"/>
      <x:c r="J11" s="4"/>
      <x:c r="K11" s="4"/>
      <x:c r="L11" s="4"/>
      <x:c r="M11" s="4"/>
      <x:c r="N11" s="4"/>
      <x:c r="O11" s="4"/>
      <x:c r="P11" s="4"/>
      <x:c r="Q11" s="4"/>
      <x:c r="R11" s="4"/>
      <x:c r="S11" s="4"/>
    </x:row>
    <x:row r="12" ht="23" customHeight="1">
      <x:c r="A12" s="2"/>
      <x:c r="B12" s="2"/>
      <x:c r="C12" s="2" t="str">
        <x:v>Fees may exceed gross cash, so negative net cash is preserved.</x:v>
      </x:c>
      <x:c r="D12" s="4"/>
      <x:c r="E12" s="4"/>
      <x:c r="F12" s="4"/>
      <x:c r="G12" s="4"/>
      <x:c r="H12" s="4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</x:row>
    <x:row r="13" ht="23" customHeight="1">
      <x:c r="A13" s="2"/>
      <x:c r="B13" s="2"/>
      <x:c r="C13" s="2"/>
      <x:c r="D13" s="4"/>
      <x:c r="E13" s="4"/>
      <x:c r="F13" s="4"/>
      <x:c r="G13" s="4"/>
      <x:c r="H13" s="4"/>
      <x:c r="I13" s="4"/>
      <x:c r="J13" s="4"/>
      <x:c r="K13" s="4"/>
      <x:c r="L13" s="4"/>
      <x:c r="M13" s="4"/>
      <x:c r="N13" s="4"/>
      <x:c r="O13" s="4"/>
      <x:c r="P13" s="4"/>
      <x:c r="Q13" s="4"/>
      <x:c r="R13" s="4"/>
      <x:c r="S13" s="4"/>
    </x:row>
    <x:row r="14" ht="23" customHeight="1">
      <x:c r="A14" s="2"/>
      <x:c r="B14" s="2"/>
      <x:c r="C14" s="2" t="str">
        <x:v>No tax qualification, tax liability, DRIP shares or return calculation.</x:v>
      </x:c>
      <x:c r="D14" s="4"/>
      <x:c r="E14" s="4"/>
      <x:c r="F14" s="4"/>
      <x:c r="G14" s="4"/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</x:row>
    <x:row r="15" ht="23" customHeight="1">
      <x:c r="A15" s="2"/>
      <x:c r="B15" s="2"/>
      <x:c r="C15" s="2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</x:row>
    <x:row r="16" ht="23" customHeight="1">
      <x:c r="A16" s="2"/>
      <x:c r="B16" s="2"/>
      <x:c r="C16" s="2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</x:row>
    <x:row r="17" ht="23" customHeight="1">
      <x:c r="A17" s="2"/>
      <x:c r="B17" s="2"/>
      <x:c r="C17" s="2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</x:row>
    <x:row r="18" ht="44" customHeight="1">
      <x:c r="A18" s="2"/>
      <x:c r="B18" s="2"/>
      <x:c r="C18" s="18" t="str">
        <x:v>Row type</x:v>
      </x:c>
      <x:c r="D18" s="19" t="str">
        <x:v>Payment date</x:v>
      </x:c>
      <x:c r="E18" s="19" t="str">
        <x:v>Account</x:v>
      </x:c>
      <x:c r="F18" s="19" t="str">
        <x:v>Asset label</x:v>
      </x:c>
      <x:c r="G18" s="19" t="str">
        <x:v>Currency</x:v>
      </x:c>
      <x:c r="H18" s="19" t="str">
        <x:v>Gross native</x:v>
      </x:c>
      <x:c r="I18" s="19" t="str">
        <x:v>Withheld native</x:v>
      </x:c>
      <x:c r="J18" s="19" t="str">
        <x:v>Fees native</x:v>
      </x:c>
      <x:c r="K18" s="19" t="str">
        <x:v>Foreign FX to USD</x:v>
      </x:c>
      <x:c r="L18" s="19" t="str">
        <x:v>FX date</x:v>
      </x:c>
      <x:c r="M18" s="19" t="str">
        <x:v>Input status</x:v>
      </x:c>
      <x:c r="N18" s="19" t="str">
        <x:v>Net native</x:v>
      </x:c>
      <x:c r="O18" s="19" t="str">
        <x:v>Gross USD</x:v>
      </x:c>
      <x:c r="P18" s="19" t="str">
        <x:v>Withheld USD</x:v>
      </x:c>
      <x:c r="Q18" s="19" t="str">
        <x:v>Fees USD</x:v>
      </x:c>
      <x:c r="R18" s="19" t="str">
        <x:v>Net USD</x:v>
      </x:c>
      <x:c r="S18" s="19" t="str">
        <x:v>Effective FX</x:v>
      </x:c>
    </x:row>
    <x:row r="19" ht="23" customHeight="1">
      <x:c r="A19" s="2"/>
      <x:c r="B19" s="2"/>
      <x:c r="C19" s="22" t="str">
        <x:v>Recorded</x:v>
      </x:c>
      <x:c r="D19" s="9" t="d">
        <x:v>2026-01-15T00:00:00.000Z</x:v>
      </x:c>
      <x:c r="E19" s="23" t="str">
        <x:v>Broker A</x:v>
      </x:c>
      <x:c r="F19" s="23" t="str">
        <x:v>Fund A</x:v>
      </x:c>
      <x:c r="G19" s="23" t="str">
        <x:v>USD</x:v>
      </x:c>
      <x:c r="H19" s="24" t="n">
        <x:v>100</x:v>
      </x:c>
      <x:c r="I19" s="24" t="n">
        <x:v>15</x:v>
      </x:c>
      <x:c r="J19" s="24" t="n">
        <x:v>1</x:v>
      </x:c>
      <x:c r="K19" s="25"/>
      <x:c r="L19" s="9"/>
      <x:c r="M19" s="26" t="str">
        <x:f>IF(COUNT(H19:J19)=3,IF(C19="Unused",IF(AND(COUNT(H19:J19)=3,MIN(H19:J19)=0,MAX(H19:J19)=0),"Unused","Check unused"),IF(AND(C19="Recorded",LEN(E19)&gt;0,LEN(F19)&gt;0,OR(G19="USD",G19="EUR",G19="GBP",G19="CAD",G19="AUD"),COUNT(H19:J19)=3,MIN(H19:J19)&gt;=0,I19&lt;=H19,H19=ROUND(H19,2),I19=ROUND(I19,2),J19=ROUND(J19,2),IF(AND(ISNUMBER(D19),ISNUMBER($D$4)),AND(IF(ISNUMBER(D19),AND(D19&gt;=DATE(1900,1,1),D19&lt;=DATE(2200,12,31),D19=INT(D19)),FALSE),IF(ISNUMBER($D$4),AND($D$4&gt;=DATE(1900,1,1),$D$4&lt;=DATE(2200,12,31),$D$4=INT($D$4)),FALSE),D19&lt;=$D$4),FALSE),IF(G19="USD",TRUE,IF(ISNUMBER(K19),AND(K19&gt;0,IF(AND(ISNUMBER(L19),ISNUMBER(D19)),AND(IF(ISNUMBER(L19),AND(L19&gt;=DATE(1900,1,1),L19&lt;=DATE(2200,12,31),L19=INT(L19)),FALSE),IF(ISNUMBER(D19),AND(D19&gt;=DATE(1900,1,1),D19&lt;=DATE(2200,12,31),D19=INT(D19)),FALSE),L19&lt;=D19),FALSE)),FALSE))),"Ready","Check inputs")),"Check inputs")</x:f>
        <x:v>Ready</x:v>
      </x:c>
      <x:c r="N19" s="28" t="n">
        <x:f>IF(M19="Ready",ROUND(H19-I19-J19,2),IF(M19="Unused",0,"n.a."))</x:f>
        <x:v>84</x:v>
      </x:c>
      <x:c r="O19" s="26" t="n">
        <x:f>IF(M19="Ready",ROUND(H19*S19,2),IF(M19="Unused",0,"n.a."))</x:f>
        <x:v>100</x:v>
      </x:c>
      <x:c r="P19" s="26" t="n">
        <x:f>IF(M19="Ready",ROUND(I19*S19,2),IF(M19="Unused",0,"n.a."))</x:f>
        <x:v>15</x:v>
      </x:c>
      <x:c r="Q19" s="26" t="n">
        <x:f>IF(M19="Ready",ROUND(J19*S19,2),IF(M19="Unused",0,"n.a."))</x:f>
        <x:v>1</x:v>
      </x:c>
      <x:c r="R19" s="26" t="n">
        <x:f>IF(M19="Ready",O19-P19-Q19,IF(M19="Unused",0,"n.a."))</x:f>
        <x:v>84</x:v>
      </x:c>
      <x:c r="S19" s="27" t="n">
        <x:f>IF(M19="Ready",IF(G19="USD",1,K19),IF(M19="Unused",0,"n.a."))</x:f>
        <x:v>1</x:v>
      </x:c>
    </x:row>
    <x:row r="20" ht="23" customHeight="1">
      <x:c r="A20" s="2"/>
      <x:c r="B20" s="2"/>
      <x:c r="C20" s="22" t="str">
        <x:v>Recorded</x:v>
      </x:c>
      <x:c r="D20" s="9" t="d">
        <x:v>2026-02-15T00:00:00.000Z</x:v>
      </x:c>
      <x:c r="E20" s="23" t="str">
        <x:v>Broker A</x:v>
      </x:c>
      <x:c r="F20" s="23" t="str">
        <x:v>Fund B</x:v>
      </x:c>
      <x:c r="G20" s="23" t="str">
        <x:v>EUR</x:v>
      </x:c>
      <x:c r="H20" s="24" t="n">
        <x:v>80</x:v>
      </x:c>
      <x:c r="I20" s="24" t="n">
        <x:v>8</x:v>
      </x:c>
      <x:c r="J20" s="24" t="n">
        <x:v>2</x:v>
      </x:c>
      <x:c r="K20" s="25" t="n">
        <x:v>1.1</x:v>
      </x:c>
      <x:c r="L20" s="9" t="d">
        <x:v>2026-02-15T00:00:00.000Z</x:v>
      </x:c>
      <x:c r="M20" s="26" t="str">
        <x:f>IF(COUNT(H20:J20)=3,IF(C20="Unused",IF(AND(COUNT(H20:J20)=3,MIN(H20:J20)=0,MAX(H20:J20)=0),"Unused","Check unused"),IF(AND(C20="Recorded",LEN(E20)&gt;0,LEN(F20)&gt;0,OR(G20="USD",G20="EUR",G20="GBP",G20="CAD",G20="AUD"),COUNT(H20:J20)=3,MIN(H20:J20)&gt;=0,I20&lt;=H20,H20=ROUND(H20,2),I20=ROUND(I20,2),J20=ROUND(J20,2),IF(AND(ISNUMBER(D20),ISNUMBER($D$4)),AND(IF(ISNUMBER(D20),AND(D20&gt;=DATE(1900,1,1),D20&lt;=DATE(2200,12,31),D20=INT(D20)),FALSE),IF(ISNUMBER($D$4),AND($D$4&gt;=DATE(1900,1,1),$D$4&lt;=DATE(2200,12,31),$D$4=INT($D$4)),FALSE),D20&lt;=$D$4),FALSE),IF(G20="USD",TRUE,IF(ISNUMBER(K20),AND(K20&gt;0,IF(AND(ISNUMBER(L20),ISNUMBER(D20)),AND(IF(ISNUMBER(L20),AND(L20&gt;=DATE(1900,1,1),L20&lt;=DATE(2200,12,31),L20=INT(L20)),FALSE),IF(ISNUMBER(D20),AND(D20&gt;=DATE(1900,1,1),D20&lt;=DATE(2200,12,31),D20=INT(D20)),FALSE),L20&lt;=D20),FALSE)),FALSE))),"Ready","Check inputs")),"Check inputs")</x:f>
        <x:v>Ready</x:v>
      </x:c>
      <x:c r="N20" s="28" t="n">
        <x:f>IF(M20="Ready",ROUND(H20-I20-J20,2),IF(M20="Unused",0,"n.a."))</x:f>
        <x:v>70</x:v>
      </x:c>
      <x:c r="O20" s="26" t="n">
        <x:f>IF(M20="Ready",ROUND(H20*S20,2),IF(M20="Unused",0,"n.a."))</x:f>
        <x:v>88</x:v>
      </x:c>
      <x:c r="P20" s="26" t="n">
        <x:f>IF(M20="Ready",ROUND(I20*S20,2),IF(M20="Unused",0,"n.a."))</x:f>
        <x:v>8.8</x:v>
      </x:c>
      <x:c r="Q20" s="26" t="n">
        <x:f>IF(M20="Ready",ROUND(J20*S20,2),IF(M20="Unused",0,"n.a."))</x:f>
        <x:v>2.2</x:v>
      </x:c>
      <x:c r="R20" s="26" t="n">
        <x:f>IF(M20="Ready",O20-P20-Q20,IF(M20="Unused",0,"n.a."))</x:f>
        <x:v>77</x:v>
      </x:c>
      <x:c r="S20" s="27" t="n">
        <x:f>IF(M20="Ready",IF(G20="USD",1,K20),IF(M20="Unused",0,"n.a."))</x:f>
        <x:v>1.1</x:v>
      </x:c>
    </x:row>
    <x:row r="21" ht="23" customHeight="1">
      <x:c r="A21" s="2"/>
      <x:c r="B21" s="2"/>
      <x:c r="C21" s="22" t="str">
        <x:v>Recorded</x:v>
      </x:c>
      <x:c r="D21" s="9" t="d">
        <x:v>2026-03-15T00:00:00.000Z</x:v>
      </x:c>
      <x:c r="E21" s="23" t="str">
        <x:v>Broker B</x:v>
      </x:c>
      <x:c r="F21" s="23" t="str">
        <x:v>Fund C</x:v>
      </x:c>
      <x:c r="G21" s="23" t="str">
        <x:v>GBP</x:v>
      </x:c>
      <x:c r="H21" s="24" t="n">
        <x:v>50</x:v>
      </x:c>
      <x:c r="I21" s="24" t="n">
        <x:v>5</x:v>
      </x:c>
      <x:c r="J21" s="24" t="n">
        <x:v>0</x:v>
      </x:c>
      <x:c r="K21" s="25" t="n">
        <x:v>1.3</x:v>
      </x:c>
      <x:c r="L21" s="9" t="d">
        <x:v>2026-03-15T00:00:00.000Z</x:v>
      </x:c>
      <x:c r="M21" s="26" t="str">
        <x:f>IF(COUNT(H21:J21)=3,IF(C21="Unused",IF(AND(COUNT(H21:J21)=3,MIN(H21:J21)=0,MAX(H21:J21)=0),"Unused","Check unused"),IF(AND(C21="Recorded",LEN(E21)&gt;0,LEN(F21)&gt;0,OR(G21="USD",G21="EUR",G21="GBP",G21="CAD",G21="AUD"),COUNT(H21:J21)=3,MIN(H21:J21)&gt;=0,I21&lt;=H21,H21=ROUND(H21,2),I21=ROUND(I21,2),J21=ROUND(J21,2),IF(AND(ISNUMBER(D21),ISNUMBER($D$4)),AND(IF(ISNUMBER(D21),AND(D21&gt;=DATE(1900,1,1),D21&lt;=DATE(2200,12,31),D21=INT(D21)),FALSE),IF(ISNUMBER($D$4),AND($D$4&gt;=DATE(1900,1,1),$D$4&lt;=DATE(2200,12,31),$D$4=INT($D$4)),FALSE),D21&lt;=$D$4),FALSE),IF(G21="USD",TRUE,IF(ISNUMBER(K21),AND(K21&gt;0,IF(AND(ISNUMBER(L21),ISNUMBER(D21)),AND(IF(ISNUMBER(L21),AND(L21&gt;=DATE(1900,1,1),L21&lt;=DATE(2200,12,31),L21=INT(L21)),FALSE),IF(ISNUMBER(D21),AND(D21&gt;=DATE(1900,1,1),D21&lt;=DATE(2200,12,31),D21=INT(D21)),FALSE),L21&lt;=D21),FALSE)),FALSE))),"Ready","Check inputs")),"Check inputs")</x:f>
        <x:v>Ready</x:v>
      </x:c>
      <x:c r="N21" s="28" t="n">
        <x:f>IF(M21="Ready",ROUND(H21-I21-J21,2),IF(M21="Unused",0,"n.a."))</x:f>
        <x:v>45</x:v>
      </x:c>
      <x:c r="O21" s="26" t="n">
        <x:f>IF(M21="Ready",ROUND(H21*S21,2),IF(M21="Unused",0,"n.a."))</x:f>
        <x:v>65</x:v>
      </x:c>
      <x:c r="P21" s="26" t="n">
        <x:f>IF(M21="Ready",ROUND(I21*S21,2),IF(M21="Unused",0,"n.a."))</x:f>
        <x:v>6.5</x:v>
      </x:c>
      <x:c r="Q21" s="26" t="n">
        <x:f>IF(M21="Ready",ROUND(J21*S21,2),IF(M21="Unused",0,"n.a."))</x:f>
        <x:v>0</x:v>
      </x:c>
      <x:c r="R21" s="26" t="n">
        <x:f>IF(M21="Ready",O21-P21-Q21,IF(M21="Unused",0,"n.a."))</x:f>
        <x:v>58.5</x:v>
      </x:c>
      <x:c r="S21" s="27" t="n">
        <x:f>IF(M21="Ready",IF(G21="USD",1,K21),IF(M21="Unused",0,"n.a."))</x:f>
        <x:v>1.3</x:v>
      </x:c>
    </x:row>
    <x:row r="22" ht="23" customHeight="1">
      <x:c r="A22" s="2"/>
      <x:c r="B22" s="2"/>
      <x:c r="C22" s="22" t="str">
        <x:v>Recorded</x:v>
      </x:c>
      <x:c r="D22" s="9" t="d">
        <x:v>2026-07-01T00:00:00.000Z</x:v>
      </x:c>
      <x:c r="E22" s="23" t="str">
        <x:v>Broker A</x:v>
      </x:c>
      <x:c r="F22" s="23" t="str">
        <x:v>Fund A</x:v>
      </x:c>
      <x:c r="G22" s="23" t="str">
        <x:v>USD</x:v>
      </x:c>
      <x:c r="H22" s="24" t="n">
        <x:v>120</x:v>
      </x:c>
      <x:c r="I22" s="24" t="n">
        <x:v>18</x:v>
      </x:c>
      <x:c r="J22" s="24" t="n">
        <x:v>1</x:v>
      </x:c>
      <x:c r="K22" s="25"/>
      <x:c r="L22" s="9"/>
      <x:c r="M22" s="26" t="str">
        <x:f>IF(COUNT(H22:J22)=3,IF(C22="Unused",IF(AND(COUNT(H22:J22)=3,MIN(H22:J22)=0,MAX(H22:J22)=0),"Unused","Check unused"),IF(AND(C22="Recorded",LEN(E22)&gt;0,LEN(F22)&gt;0,OR(G22="USD",G22="EUR",G22="GBP",G22="CAD",G22="AUD"),COUNT(H22:J22)=3,MIN(H22:J22)&gt;=0,I22&lt;=H22,H22=ROUND(H22,2),I22=ROUND(I22,2),J22=ROUND(J22,2),IF(AND(ISNUMBER(D22),ISNUMBER($D$4)),AND(IF(ISNUMBER(D22),AND(D22&gt;=DATE(1900,1,1),D22&lt;=DATE(2200,12,31),D22=INT(D22)),FALSE),IF(ISNUMBER($D$4),AND($D$4&gt;=DATE(1900,1,1),$D$4&lt;=DATE(2200,12,31),$D$4=INT($D$4)),FALSE),D22&lt;=$D$4),FALSE),IF(G22="USD",TRUE,IF(ISNUMBER(K22),AND(K22&gt;0,IF(AND(ISNUMBER(L22),ISNUMBER(D22)),AND(IF(ISNUMBER(L22),AND(L22&gt;=DATE(1900,1,1),L22&lt;=DATE(2200,12,31),L22=INT(L22)),FALSE),IF(ISNUMBER(D22),AND(D22&gt;=DATE(1900,1,1),D22&lt;=DATE(2200,12,31),D22=INT(D22)),FALSE),L22&lt;=D22),FALSE)),FALSE))),"Ready","Check inputs")),"Check inputs")</x:f>
        <x:v>Ready</x:v>
      </x:c>
      <x:c r="N22" s="28" t="n">
        <x:f>IF(M22="Ready",ROUND(H22-I22-J22,2),IF(M22="Unused",0,"n.a."))</x:f>
        <x:v>101</x:v>
      </x:c>
      <x:c r="O22" s="26" t="n">
        <x:f>IF(M22="Ready",ROUND(H22*S22,2),IF(M22="Unused",0,"n.a."))</x:f>
        <x:v>120</x:v>
      </x:c>
      <x:c r="P22" s="26" t="n">
        <x:f>IF(M22="Ready",ROUND(I22*S22,2),IF(M22="Unused",0,"n.a."))</x:f>
        <x:v>18</x:v>
      </x:c>
      <x:c r="Q22" s="26" t="n">
        <x:f>IF(M22="Ready",ROUND(J22*S22,2),IF(M22="Unused",0,"n.a."))</x:f>
        <x:v>1</x:v>
      </x:c>
      <x:c r="R22" s="26" t="n">
        <x:f>IF(M22="Ready",O22-P22-Q22,IF(M22="Unused",0,"n.a."))</x:f>
        <x:v>101</x:v>
      </x:c>
      <x:c r="S22" s="27" t="n">
        <x:f>IF(M22="Ready",IF(G22="USD",1,K22),IF(M22="Unused",0,"n.a."))</x:f>
        <x:v>1</x:v>
      </x:c>
    </x:row>
    <x:row r="23" ht="23" customHeight="1">
      <x:c r="A23" s="2"/>
      <x:c r="B23" s="2"/>
      <x:c r="C23" s="22" t="str">
        <x:v>Recorded</x:v>
      </x:c>
      <x:c r="D23" s="9" t="d">
        <x:v>2026-09-30T00:00:00.000Z</x:v>
      </x:c>
      <x:c r="E23" s="23" t="str">
        <x:v>Broker A</x:v>
      </x:c>
      <x:c r="F23" s="23" t="str">
        <x:v>Fund B</x:v>
      </x:c>
      <x:c r="G23" s="23" t="str">
        <x:v>EUR</x:v>
      </x:c>
      <x:c r="H23" s="24" t="n">
        <x:v>90</x:v>
      </x:c>
      <x:c r="I23" s="24" t="n">
        <x:v>9</x:v>
      </x:c>
      <x:c r="J23" s="24" t="n">
        <x:v>1</x:v>
      </x:c>
      <x:c r="K23" s="25" t="n">
        <x:v>1.15</x:v>
      </x:c>
      <x:c r="L23" s="9" t="d">
        <x:v>2026-09-30T00:00:00.000Z</x:v>
      </x:c>
      <x:c r="M23" s="26" t="str">
        <x:f>IF(COUNT(H23:J23)=3,IF(C23="Unused",IF(AND(COUNT(H23:J23)=3,MIN(H23:J23)=0,MAX(H23:J23)=0),"Unused","Check unused"),IF(AND(C23="Recorded",LEN(E23)&gt;0,LEN(F23)&gt;0,OR(G23="USD",G23="EUR",G23="GBP",G23="CAD",G23="AUD"),COUNT(H23:J23)=3,MIN(H23:J23)&gt;=0,I23&lt;=H23,H23=ROUND(H23,2),I23=ROUND(I23,2),J23=ROUND(J23,2),IF(AND(ISNUMBER(D23),ISNUMBER($D$4)),AND(IF(ISNUMBER(D23),AND(D23&gt;=DATE(1900,1,1),D23&lt;=DATE(2200,12,31),D23=INT(D23)),FALSE),IF(ISNUMBER($D$4),AND($D$4&gt;=DATE(1900,1,1),$D$4&lt;=DATE(2200,12,31),$D$4=INT($D$4)),FALSE),D23&lt;=$D$4),FALSE),IF(G23="USD",TRUE,IF(ISNUMBER(K23),AND(K23&gt;0,IF(AND(ISNUMBER(L23),ISNUMBER(D23)),AND(IF(ISNUMBER(L23),AND(L23&gt;=DATE(1900,1,1),L23&lt;=DATE(2200,12,31),L23=INT(L23)),FALSE),IF(ISNUMBER(D23),AND(D23&gt;=DATE(1900,1,1),D23&lt;=DATE(2200,12,31),D23=INT(D23)),FALSE),L23&lt;=D23),FALSE)),FALSE))),"Ready","Check inputs")),"Check inputs")</x:f>
        <x:v>Ready</x:v>
      </x:c>
      <x:c r="N23" s="28" t="n">
        <x:f>IF(M23="Ready",ROUND(H23-I23-J23,2),IF(M23="Unused",0,"n.a."))</x:f>
        <x:v>80</x:v>
      </x:c>
      <x:c r="O23" s="26" t="n">
        <x:f>IF(M23="Ready",ROUND(H23*S23,2),IF(M23="Unused",0,"n.a."))</x:f>
        <x:v>103.5</x:v>
      </x:c>
      <x:c r="P23" s="26" t="n">
        <x:f>IF(M23="Ready",ROUND(I23*S23,2),IF(M23="Unused",0,"n.a."))</x:f>
        <x:v>10.35</x:v>
      </x:c>
      <x:c r="Q23" s="26" t="n">
        <x:f>IF(M23="Ready",ROUND(J23*S23,2),IF(M23="Unused",0,"n.a."))</x:f>
        <x:v>1.15</x:v>
      </x:c>
      <x:c r="R23" s="26" t="n">
        <x:f>IF(M23="Ready",O23-P23-Q23,IF(M23="Unused",0,"n.a."))</x:f>
        <x:v>92</x:v>
      </x:c>
      <x:c r="S23" s="27" t="n">
        <x:f>IF(M23="Ready",IF(G23="USD",1,K23),IF(M23="Unused",0,"n.a."))</x:f>
        <x:v>1.15</x:v>
      </x:c>
    </x:row>
    <x:row r="24" ht="23" customHeight="1">
      <x:c r="A24" s="2"/>
      <x:c r="B24" s="2"/>
      <x:c r="C24" s="22" t="str">
        <x:v>Recorded</x:v>
      </x:c>
      <x:c r="D24" s="9" t="d">
        <x:v>2026-10-10T00:00:00.000Z</x:v>
      </x:c>
      <x:c r="E24" s="23" t="str">
        <x:v>Broker A</x:v>
      </x:c>
      <x:c r="F24" s="23" t="str">
        <x:v>Fund D</x:v>
      </x:c>
      <x:c r="G24" s="23" t="str">
        <x:v>USD</x:v>
      </x:c>
      <x:c r="H24" s="24" t="n">
        <x:v>25</x:v>
      </x:c>
      <x:c r="I24" s="24" t="n">
        <x:v>0</x:v>
      </x:c>
      <x:c r="J24" s="24" t="n">
        <x:v>0</x:v>
      </x:c>
      <x:c r="K24" s="25"/>
      <x:c r="L24" s="9"/>
      <x:c r="M24" s="26" t="str">
        <x:f>IF(COUNT(H24:J24)=3,IF(C24="Unused",IF(AND(COUNT(H24:J24)=3,MIN(H24:J24)=0,MAX(H24:J24)=0),"Unused","Check unused"),IF(AND(C24="Recorded",LEN(E24)&gt;0,LEN(F24)&gt;0,OR(G24="USD",G24="EUR",G24="GBP",G24="CAD",G24="AUD"),COUNT(H24:J24)=3,MIN(H24:J24)&gt;=0,I24&lt;=H24,H24=ROUND(H24,2),I24=ROUND(I24,2),J24=ROUND(J24,2),IF(AND(ISNUMBER(D24),ISNUMBER($D$4)),AND(IF(ISNUMBER(D24),AND(D24&gt;=DATE(1900,1,1),D24&lt;=DATE(2200,12,31),D24=INT(D24)),FALSE),IF(ISNUMBER($D$4),AND($D$4&gt;=DATE(1900,1,1),$D$4&lt;=DATE(2200,12,31),$D$4=INT($D$4)),FALSE),D24&lt;=$D$4),FALSE),IF(G24="USD",TRUE,IF(ISNUMBER(K24),AND(K24&gt;0,IF(AND(ISNUMBER(L24),ISNUMBER(D24)),AND(IF(ISNUMBER(L24),AND(L24&gt;=DATE(1900,1,1),L24&lt;=DATE(2200,12,31),L24=INT(L24)),FALSE),IF(ISNUMBER(D24),AND(D24&gt;=DATE(1900,1,1),D24&lt;=DATE(2200,12,31),D24=INT(D24)),FALSE),L24&lt;=D24),FALSE)),FALSE))),"Ready","Check inputs")),"Check inputs")</x:f>
        <x:v>Ready</x:v>
      </x:c>
      <x:c r="N24" s="28" t="n">
        <x:f>IF(M24="Ready",ROUND(H24-I24-J24,2),IF(M24="Unused",0,"n.a."))</x:f>
        <x:v>25</x:v>
      </x:c>
      <x:c r="O24" s="26" t="n">
        <x:f>IF(M24="Ready",ROUND(H24*S24,2),IF(M24="Unused",0,"n.a."))</x:f>
        <x:v>25</x:v>
      </x:c>
      <x:c r="P24" s="26" t="n">
        <x:f>IF(M24="Ready",ROUND(I24*S24,2),IF(M24="Unused",0,"n.a."))</x:f>
        <x:v>0</x:v>
      </x:c>
      <x:c r="Q24" s="26" t="n">
        <x:f>IF(M24="Ready",ROUND(J24*S24,2),IF(M24="Unused",0,"n.a."))</x:f>
        <x:v>0</x:v>
      </x:c>
      <x:c r="R24" s="26" t="n">
        <x:f>IF(M24="Ready",O24-P24-Q24,IF(M24="Unused",0,"n.a."))</x:f>
        <x:v>25</x:v>
      </x:c>
      <x:c r="S24" s="27" t="n">
        <x:f>IF(M24="Ready",IF(G24="USD",1,K24),IF(M24="Unused",0,"n.a."))</x:f>
        <x:v>1</x:v>
      </x:c>
    </x:row>
    <x:row r="25" ht="23" customHeight="1">
      <x:c r="A25" s="2"/>
      <x:c r="B25" s="2"/>
      <x:c r="C25" s="22" t="str">
        <x:v>Unused</x:v>
      </x:c>
      <x:c r="D25" s="9"/>
      <x:c r="E25" s="23" t="str">
        <x:v>Unused 6</x:v>
      </x:c>
      <x:c r="F25" s="23" t="str">
        <x:v>Unused 6</x:v>
      </x:c>
      <x:c r="G25" s="23" t="str">
        <x:v>USD</x:v>
      </x:c>
      <x:c r="H25" s="24" t="n">
        <x:v>0</x:v>
      </x:c>
      <x:c r="I25" s="24" t="n">
        <x:v>0</x:v>
      </x:c>
      <x:c r="J25" s="24" t="n">
        <x:v>0</x:v>
      </x:c>
      <x:c r="K25" s="25"/>
      <x:c r="L25" s="9"/>
      <x:c r="M25" s="26" t="str">
        <x:f>IF(COUNT(H25:J25)=3,IF(C25="Unused",IF(AND(COUNT(H25:J25)=3,MIN(H25:J25)=0,MAX(H25:J25)=0),"Unused","Check unused"),IF(AND(C25="Recorded",LEN(E25)&gt;0,LEN(F25)&gt;0,OR(G25="USD",G25="EUR",G25="GBP",G25="CAD",G25="AUD"),COUNT(H25:J25)=3,MIN(H25:J25)&gt;=0,I25&lt;=H25,H25=ROUND(H25,2),I25=ROUND(I25,2),J25=ROUND(J25,2),IF(AND(ISNUMBER(D25),ISNUMBER($D$4)),AND(IF(ISNUMBER(D25),AND(D25&gt;=DATE(1900,1,1),D25&lt;=DATE(2200,12,31),D25=INT(D25)),FALSE),IF(ISNUMBER($D$4),AND($D$4&gt;=DATE(1900,1,1),$D$4&lt;=DATE(2200,12,31),$D$4=INT($D$4)),FALSE),D25&lt;=$D$4),FALSE),IF(G25="USD",TRUE,IF(ISNUMBER(K25),AND(K25&gt;0,IF(AND(ISNUMBER(L25),ISNUMBER(D25)),AND(IF(ISNUMBER(L25),AND(L25&gt;=DATE(1900,1,1),L25&lt;=DATE(2200,12,31),L25=INT(L25)),FALSE),IF(ISNUMBER(D25),AND(D25&gt;=DATE(1900,1,1),D25&lt;=DATE(2200,12,31),D25=INT(D25)),FALSE),L25&lt;=D25),FALSE)),FALSE))),"Ready","Check inputs")),"Check inputs")</x:f>
        <x:v>Unused</x:v>
      </x:c>
      <x:c r="N25" s="28" t="n">
        <x:f>IF(M25="Ready",ROUND(H25-I25-J25,2),IF(M25="Unused",0,"n.a."))</x:f>
        <x:v>0</x:v>
      </x:c>
      <x:c r="O25" s="26" t="n">
        <x:f>IF(M25="Ready",ROUND(H25*S25,2),IF(M25="Unused",0,"n.a."))</x:f>
        <x:v>0</x:v>
      </x:c>
      <x:c r="P25" s="26" t="n">
        <x:f>IF(M25="Ready",ROUND(I25*S25,2),IF(M25="Unused",0,"n.a."))</x:f>
        <x:v>0</x:v>
      </x:c>
      <x:c r="Q25" s="26" t="n">
        <x:f>IF(M25="Ready",ROUND(J25*S25,2),IF(M25="Unused",0,"n.a."))</x:f>
        <x:v>0</x:v>
      </x:c>
      <x:c r="R25" s="26" t="n">
        <x:f>IF(M25="Ready",O25-P25-Q25,IF(M25="Unused",0,"n.a."))</x:f>
        <x:v>0</x:v>
      </x:c>
      <x:c r="S25" s="27" t="n">
        <x:f>IF(M25="Ready",IF(G25="USD",1,K25),IF(M25="Unused",0,"n.a."))</x:f>
        <x:v>0</x:v>
      </x:c>
    </x:row>
    <x:row r="26" ht="23" customHeight="1">
      <x:c r="A26" s="2"/>
      <x:c r="B26" s="2"/>
      <x:c r="C26" s="22" t="str">
        <x:v>Unused</x:v>
      </x:c>
      <x:c r="D26" s="9"/>
      <x:c r="E26" s="23" t="str">
        <x:v>Unused 7</x:v>
      </x:c>
      <x:c r="F26" s="23" t="str">
        <x:v>Unused 7</x:v>
      </x:c>
      <x:c r="G26" s="23" t="str">
        <x:v>USD</x:v>
      </x:c>
      <x:c r="H26" s="24" t="n">
        <x:v>0</x:v>
      </x:c>
      <x:c r="I26" s="24" t="n">
        <x:v>0</x:v>
      </x:c>
      <x:c r="J26" s="24" t="n">
        <x:v>0</x:v>
      </x:c>
      <x:c r="K26" s="25"/>
      <x:c r="L26" s="9"/>
      <x:c r="M26" s="26" t="str">
        <x:f>IF(COUNT(H26:J26)=3,IF(C26="Unused",IF(AND(COUNT(H26:J26)=3,MIN(H26:J26)=0,MAX(H26:J26)=0),"Unused","Check unused"),IF(AND(C26="Recorded",LEN(E26)&gt;0,LEN(F26)&gt;0,OR(G26="USD",G26="EUR",G26="GBP",G26="CAD",G26="AUD"),COUNT(H26:J26)=3,MIN(H26:J26)&gt;=0,I26&lt;=H26,H26=ROUND(H26,2),I26=ROUND(I26,2),J26=ROUND(J26,2),IF(AND(ISNUMBER(D26),ISNUMBER($D$4)),AND(IF(ISNUMBER(D26),AND(D26&gt;=DATE(1900,1,1),D26&lt;=DATE(2200,12,31),D26=INT(D26)),FALSE),IF(ISNUMBER($D$4),AND($D$4&gt;=DATE(1900,1,1),$D$4&lt;=DATE(2200,12,31),$D$4=INT($D$4)),FALSE),D26&lt;=$D$4),FALSE),IF(G26="USD",TRUE,IF(ISNUMBER(K26),AND(K26&gt;0,IF(AND(ISNUMBER(L26),ISNUMBER(D26)),AND(IF(ISNUMBER(L26),AND(L26&gt;=DATE(1900,1,1),L26&lt;=DATE(2200,12,31),L26=INT(L26)),FALSE),IF(ISNUMBER(D26),AND(D26&gt;=DATE(1900,1,1),D26&lt;=DATE(2200,12,31),D26=INT(D26)),FALSE),L26&lt;=D26),FALSE)),FALSE))),"Ready","Check inputs")),"Check inputs")</x:f>
        <x:v>Unused</x:v>
      </x:c>
      <x:c r="N26" s="28" t="n">
        <x:f>IF(M26="Ready",ROUND(H26-I26-J26,2),IF(M26="Unused",0,"n.a."))</x:f>
        <x:v>0</x:v>
      </x:c>
      <x:c r="O26" s="26" t="n">
        <x:f>IF(M26="Ready",ROUND(H26*S26,2),IF(M26="Unused",0,"n.a."))</x:f>
        <x:v>0</x:v>
      </x:c>
      <x:c r="P26" s="26" t="n">
        <x:f>IF(M26="Ready",ROUND(I26*S26,2),IF(M26="Unused",0,"n.a."))</x:f>
        <x:v>0</x:v>
      </x:c>
      <x:c r="Q26" s="26" t="n">
        <x:f>IF(M26="Ready",ROUND(J26*S26,2),IF(M26="Unused",0,"n.a."))</x:f>
        <x:v>0</x:v>
      </x:c>
      <x:c r="R26" s="26" t="n">
        <x:f>IF(M26="Ready",O26-P26-Q26,IF(M26="Unused",0,"n.a."))</x:f>
        <x:v>0</x:v>
      </x:c>
      <x:c r="S26" s="27" t="n">
        <x:f>IF(M26="Ready",IF(G26="USD",1,K26),IF(M26="Unused",0,"n.a."))</x:f>
        <x:v>0</x:v>
      </x:c>
    </x:row>
    <x:row r="27" ht="23" customHeight="1">
      <x:c r="A27" s="2"/>
      <x:c r="B27" s="2"/>
      <x:c r="C27" s="22" t="str">
        <x:v>Unused</x:v>
      </x:c>
      <x:c r="D27" s="9"/>
      <x:c r="E27" s="23" t="str">
        <x:v>Unused 8</x:v>
      </x:c>
      <x:c r="F27" s="23" t="str">
        <x:v>Unused 8</x:v>
      </x:c>
      <x:c r="G27" s="23" t="str">
        <x:v>USD</x:v>
      </x:c>
      <x:c r="H27" s="24" t="n">
        <x:v>0</x:v>
      </x:c>
      <x:c r="I27" s="24" t="n">
        <x:v>0</x:v>
      </x:c>
      <x:c r="J27" s="24" t="n">
        <x:v>0</x:v>
      </x:c>
      <x:c r="K27" s="25"/>
      <x:c r="L27" s="9"/>
      <x:c r="M27" s="26" t="str">
        <x:f>IF(COUNT(H27:J27)=3,IF(C27="Unused",IF(AND(COUNT(H27:J27)=3,MIN(H27:J27)=0,MAX(H27:J27)=0),"Unused","Check unused"),IF(AND(C27="Recorded",LEN(E27)&gt;0,LEN(F27)&gt;0,OR(G27="USD",G27="EUR",G27="GBP",G27="CAD",G27="AUD"),COUNT(H27:J27)=3,MIN(H27:J27)&gt;=0,I27&lt;=H27,H27=ROUND(H27,2),I27=ROUND(I27,2),J27=ROUND(J27,2),IF(AND(ISNUMBER(D27),ISNUMBER($D$4)),AND(IF(ISNUMBER(D27),AND(D27&gt;=DATE(1900,1,1),D27&lt;=DATE(2200,12,31),D27=INT(D27)),FALSE),IF(ISNUMBER($D$4),AND($D$4&gt;=DATE(1900,1,1),$D$4&lt;=DATE(2200,12,31),$D$4=INT($D$4)),FALSE),D27&lt;=$D$4),FALSE),IF(G27="USD",TRUE,IF(ISNUMBER(K27),AND(K27&gt;0,IF(AND(ISNUMBER(L27),ISNUMBER(D27)),AND(IF(ISNUMBER(L27),AND(L27&gt;=DATE(1900,1,1),L27&lt;=DATE(2200,12,31),L27=INT(L27)),FALSE),IF(ISNUMBER(D27),AND(D27&gt;=DATE(1900,1,1),D27&lt;=DATE(2200,12,31),D27=INT(D27)),FALSE),L27&lt;=D27),FALSE)),FALSE))),"Ready","Check inputs")),"Check inputs")</x:f>
        <x:v>Unused</x:v>
      </x:c>
      <x:c r="N27" s="28" t="n">
        <x:f>IF(M27="Ready",ROUND(H27-I27-J27,2),IF(M27="Unused",0,"n.a."))</x:f>
        <x:v>0</x:v>
      </x:c>
      <x:c r="O27" s="26" t="n">
        <x:f>IF(M27="Ready",ROUND(H27*S27,2),IF(M27="Unused",0,"n.a."))</x:f>
        <x:v>0</x:v>
      </x:c>
      <x:c r="P27" s="26" t="n">
        <x:f>IF(M27="Ready",ROUND(I27*S27,2),IF(M27="Unused",0,"n.a."))</x:f>
        <x:v>0</x:v>
      </x:c>
      <x:c r="Q27" s="26" t="n">
        <x:f>IF(M27="Ready",ROUND(J27*S27,2),IF(M27="Unused",0,"n.a."))</x:f>
        <x:v>0</x:v>
      </x:c>
      <x:c r="R27" s="26" t="n">
        <x:f>IF(M27="Ready",O27-P27-Q27,IF(M27="Unused",0,"n.a."))</x:f>
        <x:v>0</x:v>
      </x:c>
      <x:c r="S27" s="27" t="n">
        <x:f>IF(M27="Ready",IF(G27="USD",1,K27),IF(M27="Unused",0,"n.a."))</x:f>
        <x:v>0</x:v>
      </x:c>
    </x:row>
    <x:row r="28" ht="23" customHeight="1">
      <x:c r="A28" s="2"/>
      <x:c r="B28" s="2"/>
      <x:c r="C28" s="22" t="str">
        <x:v>Unused</x:v>
      </x:c>
      <x:c r="D28" s="9"/>
      <x:c r="E28" s="23" t="str">
        <x:v>Unused 9</x:v>
      </x:c>
      <x:c r="F28" s="23" t="str">
        <x:v>Unused 9</x:v>
      </x:c>
      <x:c r="G28" s="23" t="str">
        <x:v>USD</x:v>
      </x:c>
      <x:c r="H28" s="24" t="n">
        <x:v>0</x:v>
      </x:c>
      <x:c r="I28" s="24" t="n">
        <x:v>0</x:v>
      </x:c>
      <x:c r="J28" s="24" t="n">
        <x:v>0</x:v>
      </x:c>
      <x:c r="K28" s="25"/>
      <x:c r="L28" s="9"/>
      <x:c r="M28" s="26" t="str">
        <x:f>IF(COUNT(H28:J28)=3,IF(C28="Unused",IF(AND(COUNT(H28:J28)=3,MIN(H28:J28)=0,MAX(H28:J28)=0),"Unused","Check unused"),IF(AND(C28="Recorded",LEN(E28)&gt;0,LEN(F28)&gt;0,OR(G28="USD",G28="EUR",G28="GBP",G28="CAD",G28="AUD"),COUNT(H28:J28)=3,MIN(H28:J28)&gt;=0,I28&lt;=H28,H28=ROUND(H28,2),I28=ROUND(I28,2),J28=ROUND(J28,2),IF(AND(ISNUMBER(D28),ISNUMBER($D$4)),AND(IF(ISNUMBER(D28),AND(D28&gt;=DATE(1900,1,1),D28&lt;=DATE(2200,12,31),D28=INT(D28)),FALSE),IF(ISNUMBER($D$4),AND($D$4&gt;=DATE(1900,1,1),$D$4&lt;=DATE(2200,12,31),$D$4=INT($D$4)),FALSE),D28&lt;=$D$4),FALSE),IF(G28="USD",TRUE,IF(ISNUMBER(K28),AND(K28&gt;0,IF(AND(ISNUMBER(L28),ISNUMBER(D28)),AND(IF(ISNUMBER(L28),AND(L28&gt;=DATE(1900,1,1),L28&lt;=DATE(2200,12,31),L28=INT(L28)),FALSE),IF(ISNUMBER(D28),AND(D28&gt;=DATE(1900,1,1),D28&lt;=DATE(2200,12,31),D28=INT(D28)),FALSE),L28&lt;=D28),FALSE)),FALSE))),"Ready","Check inputs")),"Check inputs")</x:f>
        <x:v>Unused</x:v>
      </x:c>
      <x:c r="N28" s="28" t="n">
        <x:f>IF(M28="Ready",ROUND(H28-I28-J28,2),IF(M28="Unused",0,"n.a."))</x:f>
        <x:v>0</x:v>
      </x:c>
      <x:c r="O28" s="26" t="n">
        <x:f>IF(M28="Ready",ROUND(H28*S28,2),IF(M28="Unused",0,"n.a."))</x:f>
        <x:v>0</x:v>
      </x:c>
      <x:c r="P28" s="26" t="n">
        <x:f>IF(M28="Ready",ROUND(I28*S28,2),IF(M28="Unused",0,"n.a."))</x:f>
        <x:v>0</x:v>
      </x:c>
      <x:c r="Q28" s="26" t="n">
        <x:f>IF(M28="Ready",ROUND(J28*S28,2),IF(M28="Unused",0,"n.a."))</x:f>
        <x:v>0</x:v>
      </x:c>
      <x:c r="R28" s="26" t="n">
        <x:f>IF(M28="Ready",O28-P28-Q28,IF(M28="Unused",0,"n.a."))</x:f>
        <x:v>0</x:v>
      </x:c>
      <x:c r="S28" s="27" t="n">
        <x:f>IF(M28="Ready",IF(G28="USD",1,K28),IF(M28="Unused",0,"n.a."))</x:f>
        <x:v>0</x:v>
      </x:c>
    </x:row>
    <x:row r="29" ht="23" customHeight="1">
      <x:c r="A29" s="2"/>
      <x:c r="B29" s="2"/>
      <x:c r="C29" s="22" t="str">
        <x:v>Unused</x:v>
      </x:c>
      <x:c r="D29" s="9"/>
      <x:c r="E29" s="23" t="str">
        <x:v>Unused 10</x:v>
      </x:c>
      <x:c r="F29" s="23" t="str">
        <x:v>Unused 10</x:v>
      </x:c>
      <x:c r="G29" s="23" t="str">
        <x:v>USD</x:v>
      </x:c>
      <x:c r="H29" s="24" t="n">
        <x:v>0</x:v>
      </x:c>
      <x:c r="I29" s="24" t="n">
        <x:v>0</x:v>
      </x:c>
      <x:c r="J29" s="24" t="n">
        <x:v>0</x:v>
      </x:c>
      <x:c r="K29" s="25"/>
      <x:c r="L29" s="9"/>
      <x:c r="M29" s="26" t="str">
        <x:f>IF(COUNT(H29:J29)=3,IF(C29="Unused",IF(AND(COUNT(H29:J29)=3,MIN(H29:J29)=0,MAX(H29:J29)=0),"Unused","Check unused"),IF(AND(C29="Recorded",LEN(E29)&gt;0,LEN(F29)&gt;0,OR(G29="USD",G29="EUR",G29="GBP",G29="CAD",G29="AUD"),COUNT(H29:J29)=3,MIN(H29:J29)&gt;=0,I29&lt;=H29,H29=ROUND(H29,2),I29=ROUND(I29,2),J29=ROUND(J29,2),IF(AND(ISNUMBER(D29),ISNUMBER($D$4)),AND(IF(ISNUMBER(D29),AND(D29&gt;=DATE(1900,1,1),D29&lt;=DATE(2200,12,31),D29=INT(D29)),FALSE),IF(ISNUMBER($D$4),AND($D$4&gt;=DATE(1900,1,1),$D$4&lt;=DATE(2200,12,31),$D$4=INT($D$4)),FALSE),D29&lt;=$D$4),FALSE),IF(G29="USD",TRUE,IF(ISNUMBER(K29),AND(K29&gt;0,IF(AND(ISNUMBER(L29),ISNUMBER(D29)),AND(IF(ISNUMBER(L29),AND(L29&gt;=DATE(1900,1,1),L29&lt;=DATE(2200,12,31),L29=INT(L29)),FALSE),IF(ISNUMBER(D29),AND(D29&gt;=DATE(1900,1,1),D29&lt;=DATE(2200,12,31),D29=INT(D29)),FALSE),L29&lt;=D29),FALSE)),FALSE))),"Ready","Check inputs")),"Check inputs")</x:f>
        <x:v>Unused</x:v>
      </x:c>
      <x:c r="N29" s="28" t="n">
        <x:f>IF(M29="Ready",ROUND(H29-I29-J29,2),IF(M29="Unused",0,"n.a."))</x:f>
        <x:v>0</x:v>
      </x:c>
      <x:c r="O29" s="26" t="n">
        <x:f>IF(M29="Ready",ROUND(H29*S29,2),IF(M29="Unused",0,"n.a."))</x:f>
        <x:v>0</x:v>
      </x:c>
      <x:c r="P29" s="26" t="n">
        <x:f>IF(M29="Ready",ROUND(I29*S29,2),IF(M29="Unused",0,"n.a."))</x:f>
        <x:v>0</x:v>
      </x:c>
      <x:c r="Q29" s="26" t="n">
        <x:f>IF(M29="Ready",ROUND(J29*S29,2),IF(M29="Unused",0,"n.a."))</x:f>
        <x:v>0</x:v>
      </x:c>
      <x:c r="R29" s="26" t="n">
        <x:f>IF(M29="Ready",O29-P29-Q29,IF(M29="Unused",0,"n.a."))</x:f>
        <x:v>0</x:v>
      </x:c>
      <x:c r="S29" s="27" t="n">
        <x:f>IF(M29="Ready",IF(G29="USD",1,K29),IF(M29="Unused",0,"n.a."))</x:f>
        <x:v>0</x:v>
      </x:c>
    </x:row>
    <x:row r="30" ht="23" customHeight="1">
      <x:c r="A30" s="2"/>
      <x:c r="B30" s="2"/>
      <x:c r="C30" s="22" t="str">
        <x:v>Unused</x:v>
      </x:c>
      <x:c r="D30" s="9"/>
      <x:c r="E30" s="23" t="str">
        <x:v>Unused 11</x:v>
      </x:c>
      <x:c r="F30" s="23" t="str">
        <x:v>Unused 11</x:v>
      </x:c>
      <x:c r="G30" s="23" t="str">
        <x:v>USD</x:v>
      </x:c>
      <x:c r="H30" s="24" t="n">
        <x:v>0</x:v>
      </x:c>
      <x:c r="I30" s="24" t="n">
        <x:v>0</x:v>
      </x:c>
      <x:c r="J30" s="24" t="n">
        <x:v>0</x:v>
      </x:c>
      <x:c r="K30" s="25"/>
      <x:c r="L30" s="9"/>
      <x:c r="M30" s="26" t="str">
        <x:f>IF(COUNT(H30:J30)=3,IF(C30="Unused",IF(AND(COUNT(H30:J30)=3,MIN(H30:J30)=0,MAX(H30:J30)=0),"Unused","Check unused"),IF(AND(C30="Recorded",LEN(E30)&gt;0,LEN(F30)&gt;0,OR(G30="USD",G30="EUR",G30="GBP",G30="CAD",G30="AUD"),COUNT(H30:J30)=3,MIN(H30:J30)&gt;=0,I30&lt;=H30,H30=ROUND(H30,2),I30=ROUND(I30,2),J30=ROUND(J30,2),IF(AND(ISNUMBER(D30),ISNUMBER($D$4)),AND(IF(ISNUMBER(D30),AND(D30&gt;=DATE(1900,1,1),D30&lt;=DATE(2200,12,31),D30=INT(D30)),FALSE),IF(ISNUMBER($D$4),AND($D$4&gt;=DATE(1900,1,1),$D$4&lt;=DATE(2200,12,31),$D$4=INT($D$4)),FALSE),D30&lt;=$D$4),FALSE),IF(G30="USD",TRUE,IF(ISNUMBER(K30),AND(K30&gt;0,IF(AND(ISNUMBER(L30),ISNUMBER(D30)),AND(IF(ISNUMBER(L30),AND(L30&gt;=DATE(1900,1,1),L30&lt;=DATE(2200,12,31),L30=INT(L30)),FALSE),IF(ISNUMBER(D30),AND(D30&gt;=DATE(1900,1,1),D30&lt;=DATE(2200,12,31),D30=INT(D30)),FALSE),L30&lt;=D30),FALSE)),FALSE))),"Ready","Check inputs")),"Check inputs")</x:f>
        <x:v>Unused</x:v>
      </x:c>
      <x:c r="N30" s="28" t="n">
        <x:f>IF(M30="Ready",ROUND(H30-I30-J30,2),IF(M30="Unused",0,"n.a."))</x:f>
        <x:v>0</x:v>
      </x:c>
      <x:c r="O30" s="26" t="n">
        <x:f>IF(M30="Ready",ROUND(H30*S30,2),IF(M30="Unused",0,"n.a."))</x:f>
        <x:v>0</x:v>
      </x:c>
      <x:c r="P30" s="26" t="n">
        <x:f>IF(M30="Ready",ROUND(I30*S30,2),IF(M30="Unused",0,"n.a."))</x:f>
        <x:v>0</x:v>
      </x:c>
      <x:c r="Q30" s="26" t="n">
        <x:f>IF(M30="Ready",ROUND(J30*S30,2),IF(M30="Unused",0,"n.a."))</x:f>
        <x:v>0</x:v>
      </x:c>
      <x:c r="R30" s="26" t="n">
        <x:f>IF(M30="Ready",O30-P30-Q30,IF(M30="Unused",0,"n.a."))</x:f>
        <x:v>0</x:v>
      </x:c>
      <x:c r="S30" s="27" t="n">
        <x:f>IF(M30="Ready",IF(G30="USD",1,K30),IF(M30="Unused",0,"n.a."))</x:f>
        <x:v>0</x:v>
      </x:c>
    </x:row>
    <x:row r="31" ht="23" customHeight="1">
      <x:c r="A31" s="2"/>
      <x:c r="B31" s="2"/>
      <x:c r="C31" s="22" t="str">
        <x:v>Unused</x:v>
      </x:c>
      <x:c r="D31" s="9"/>
      <x:c r="E31" s="23" t="str">
        <x:v>Unused 12</x:v>
      </x:c>
      <x:c r="F31" s="23" t="str">
        <x:v>Unused 12</x:v>
      </x:c>
      <x:c r="G31" s="23" t="str">
        <x:v>USD</x:v>
      </x:c>
      <x:c r="H31" s="24" t="n">
        <x:v>0</x:v>
      </x:c>
      <x:c r="I31" s="24" t="n">
        <x:v>0</x:v>
      </x:c>
      <x:c r="J31" s="24" t="n">
        <x:v>0</x:v>
      </x:c>
      <x:c r="K31" s="25"/>
      <x:c r="L31" s="9"/>
      <x:c r="M31" s="26" t="str">
        <x:f>IF(COUNT(H31:J31)=3,IF(C31="Unused",IF(AND(COUNT(H31:J31)=3,MIN(H31:J31)=0,MAX(H31:J31)=0),"Unused","Check unused"),IF(AND(C31="Recorded",LEN(E31)&gt;0,LEN(F31)&gt;0,OR(G31="USD",G31="EUR",G31="GBP",G31="CAD",G31="AUD"),COUNT(H31:J31)=3,MIN(H31:J31)&gt;=0,I31&lt;=H31,H31=ROUND(H31,2),I31=ROUND(I31,2),J31=ROUND(J31,2),IF(AND(ISNUMBER(D31),ISNUMBER($D$4)),AND(IF(ISNUMBER(D31),AND(D31&gt;=DATE(1900,1,1),D31&lt;=DATE(2200,12,31),D31=INT(D31)),FALSE),IF(ISNUMBER($D$4),AND($D$4&gt;=DATE(1900,1,1),$D$4&lt;=DATE(2200,12,31),$D$4=INT($D$4)),FALSE),D31&lt;=$D$4),FALSE),IF(G31="USD",TRUE,IF(ISNUMBER(K31),AND(K31&gt;0,IF(AND(ISNUMBER(L31),ISNUMBER(D31)),AND(IF(ISNUMBER(L31),AND(L31&gt;=DATE(1900,1,1),L31&lt;=DATE(2200,12,31),L31=INT(L31)),FALSE),IF(ISNUMBER(D31),AND(D31&gt;=DATE(1900,1,1),D31&lt;=DATE(2200,12,31),D31=INT(D31)),FALSE),L31&lt;=D31),FALSE)),FALSE))),"Ready","Check inputs")),"Check inputs")</x:f>
        <x:v>Unused</x:v>
      </x:c>
      <x:c r="N31" s="28" t="n">
        <x:f>IF(M31="Ready",ROUND(H31-I31-J31,2),IF(M31="Unused",0,"n.a."))</x:f>
        <x:v>0</x:v>
      </x:c>
      <x:c r="O31" s="26" t="n">
        <x:f>IF(M31="Ready",ROUND(H31*S31,2),IF(M31="Unused",0,"n.a."))</x:f>
        <x:v>0</x:v>
      </x:c>
      <x:c r="P31" s="26" t="n">
        <x:f>IF(M31="Ready",ROUND(I31*S31,2),IF(M31="Unused",0,"n.a."))</x:f>
        <x:v>0</x:v>
      </x:c>
      <x:c r="Q31" s="26" t="n">
        <x:f>IF(M31="Ready",ROUND(J31*S31,2),IF(M31="Unused",0,"n.a."))</x:f>
        <x:v>0</x:v>
      </x:c>
      <x:c r="R31" s="26" t="n">
        <x:f>IF(M31="Ready",O31-P31-Q31,IF(M31="Unused",0,"n.a."))</x:f>
        <x:v>0</x:v>
      </x:c>
      <x:c r="S31" s="27" t="n">
        <x:f>IF(M31="Ready",IF(G31="USD",1,K31),IF(M31="Unused",0,"n.a."))</x:f>
        <x:v>0</x:v>
      </x:c>
    </x:row>
    <x:row r="32" ht="23" customHeight="1">
      <x:c r="A32" s="2"/>
      <x:c r="B32" s="2"/>
      <x:c r="C32" s="22" t="str">
        <x:v>Unused</x:v>
      </x:c>
      <x:c r="D32" s="9"/>
      <x:c r="E32" s="23" t="str">
        <x:v>Unused 13</x:v>
      </x:c>
      <x:c r="F32" s="23" t="str">
        <x:v>Unused 13</x:v>
      </x:c>
      <x:c r="G32" s="23" t="str">
        <x:v>USD</x:v>
      </x:c>
      <x:c r="H32" s="24" t="n">
        <x:v>0</x:v>
      </x:c>
      <x:c r="I32" s="24" t="n">
        <x:v>0</x:v>
      </x:c>
      <x:c r="J32" s="24" t="n">
        <x:v>0</x:v>
      </x:c>
      <x:c r="K32" s="25"/>
      <x:c r="L32" s="9"/>
      <x:c r="M32" s="26" t="str">
        <x:f>IF(COUNT(H32:J32)=3,IF(C32="Unused",IF(AND(COUNT(H32:J32)=3,MIN(H32:J32)=0,MAX(H32:J32)=0),"Unused","Check unused"),IF(AND(C32="Recorded",LEN(E32)&gt;0,LEN(F32)&gt;0,OR(G32="USD",G32="EUR",G32="GBP",G32="CAD",G32="AUD"),COUNT(H32:J32)=3,MIN(H32:J32)&gt;=0,I32&lt;=H32,H32=ROUND(H32,2),I32=ROUND(I32,2),J32=ROUND(J32,2),IF(AND(ISNUMBER(D32),ISNUMBER($D$4)),AND(IF(ISNUMBER(D32),AND(D32&gt;=DATE(1900,1,1),D32&lt;=DATE(2200,12,31),D32=INT(D32)),FALSE),IF(ISNUMBER($D$4),AND($D$4&gt;=DATE(1900,1,1),$D$4&lt;=DATE(2200,12,31),$D$4=INT($D$4)),FALSE),D32&lt;=$D$4),FALSE),IF(G32="USD",TRUE,IF(ISNUMBER(K32),AND(K32&gt;0,IF(AND(ISNUMBER(L32),ISNUMBER(D32)),AND(IF(ISNUMBER(L32),AND(L32&gt;=DATE(1900,1,1),L32&lt;=DATE(2200,12,31),L32=INT(L32)),FALSE),IF(ISNUMBER(D32),AND(D32&gt;=DATE(1900,1,1),D32&lt;=DATE(2200,12,31),D32=INT(D32)),FALSE),L32&lt;=D32),FALSE)),FALSE))),"Ready","Check inputs")),"Check inputs")</x:f>
        <x:v>Unused</x:v>
      </x:c>
      <x:c r="N32" s="28" t="n">
        <x:f>IF(M32="Ready",ROUND(H32-I32-J32,2),IF(M32="Unused",0,"n.a."))</x:f>
        <x:v>0</x:v>
      </x:c>
      <x:c r="O32" s="26" t="n">
        <x:f>IF(M32="Ready",ROUND(H32*S32,2),IF(M32="Unused",0,"n.a."))</x:f>
        <x:v>0</x:v>
      </x:c>
      <x:c r="P32" s="26" t="n">
        <x:f>IF(M32="Ready",ROUND(I32*S32,2),IF(M32="Unused",0,"n.a."))</x:f>
        <x:v>0</x:v>
      </x:c>
      <x:c r="Q32" s="26" t="n">
        <x:f>IF(M32="Ready",ROUND(J32*S32,2),IF(M32="Unused",0,"n.a."))</x:f>
        <x:v>0</x:v>
      </x:c>
      <x:c r="R32" s="26" t="n">
        <x:f>IF(M32="Ready",O32-P32-Q32,IF(M32="Unused",0,"n.a."))</x:f>
        <x:v>0</x:v>
      </x:c>
      <x:c r="S32" s="27" t="n">
        <x:f>IF(M32="Ready",IF(G32="USD",1,K32),IF(M32="Unused",0,"n.a."))</x:f>
        <x:v>0</x:v>
      </x:c>
    </x:row>
    <x:row r="33" ht="23" customHeight="1">
      <x:c r="A33" s="2"/>
      <x:c r="B33" s="2"/>
      <x:c r="C33" s="22" t="str">
        <x:v>Unused</x:v>
      </x:c>
      <x:c r="D33" s="9"/>
      <x:c r="E33" s="23" t="str">
        <x:v>Unused 14</x:v>
      </x:c>
      <x:c r="F33" s="23" t="str">
        <x:v>Unused 14</x:v>
      </x:c>
      <x:c r="G33" s="23" t="str">
        <x:v>USD</x:v>
      </x:c>
      <x:c r="H33" s="24" t="n">
        <x:v>0</x:v>
      </x:c>
      <x:c r="I33" s="24" t="n">
        <x:v>0</x:v>
      </x:c>
      <x:c r="J33" s="24" t="n">
        <x:v>0</x:v>
      </x:c>
      <x:c r="K33" s="25"/>
      <x:c r="L33" s="9"/>
      <x:c r="M33" s="26" t="str">
        <x:f>IF(COUNT(H33:J33)=3,IF(C33="Unused",IF(AND(COUNT(H33:J33)=3,MIN(H33:J33)=0,MAX(H33:J33)=0),"Unused","Check unused"),IF(AND(C33="Recorded",LEN(E33)&gt;0,LEN(F33)&gt;0,OR(G33="USD",G33="EUR",G33="GBP",G33="CAD",G33="AUD"),COUNT(H33:J33)=3,MIN(H33:J33)&gt;=0,I33&lt;=H33,H33=ROUND(H33,2),I33=ROUND(I33,2),J33=ROUND(J33,2),IF(AND(ISNUMBER(D33),ISNUMBER($D$4)),AND(IF(ISNUMBER(D33),AND(D33&gt;=DATE(1900,1,1),D33&lt;=DATE(2200,12,31),D33=INT(D33)),FALSE),IF(ISNUMBER($D$4),AND($D$4&gt;=DATE(1900,1,1),$D$4&lt;=DATE(2200,12,31),$D$4=INT($D$4)),FALSE),D33&lt;=$D$4),FALSE),IF(G33="USD",TRUE,IF(ISNUMBER(K33),AND(K33&gt;0,IF(AND(ISNUMBER(L33),ISNUMBER(D33)),AND(IF(ISNUMBER(L33),AND(L33&gt;=DATE(1900,1,1),L33&lt;=DATE(2200,12,31),L33=INT(L33)),FALSE),IF(ISNUMBER(D33),AND(D33&gt;=DATE(1900,1,1),D33&lt;=DATE(2200,12,31),D33=INT(D33)),FALSE),L33&lt;=D33),FALSE)),FALSE))),"Ready","Check inputs")),"Check inputs")</x:f>
        <x:v>Unused</x:v>
      </x:c>
      <x:c r="N33" s="28" t="n">
        <x:f>IF(M33="Ready",ROUND(H33-I33-J33,2),IF(M33="Unused",0,"n.a."))</x:f>
        <x:v>0</x:v>
      </x:c>
      <x:c r="O33" s="26" t="n">
        <x:f>IF(M33="Ready",ROUND(H33*S33,2),IF(M33="Unused",0,"n.a."))</x:f>
        <x:v>0</x:v>
      </x:c>
      <x:c r="P33" s="26" t="n">
        <x:f>IF(M33="Ready",ROUND(I33*S33,2),IF(M33="Unused",0,"n.a."))</x:f>
        <x:v>0</x:v>
      </x:c>
      <x:c r="Q33" s="26" t="n">
        <x:f>IF(M33="Ready",ROUND(J33*S33,2),IF(M33="Unused",0,"n.a."))</x:f>
        <x:v>0</x:v>
      </x:c>
      <x:c r="R33" s="26" t="n">
        <x:f>IF(M33="Ready",O33-P33-Q33,IF(M33="Unused",0,"n.a."))</x:f>
        <x:v>0</x:v>
      </x:c>
      <x:c r="S33" s="27" t="n">
        <x:f>IF(M33="Ready",IF(G33="USD",1,K33),IF(M33="Unused",0,"n.a."))</x:f>
        <x:v>0</x:v>
      </x:c>
    </x:row>
    <x:row r="34" ht="23" customHeight="1">
      <x:c r="A34" s="2"/>
      <x:c r="B34" s="2"/>
      <x:c r="C34" s="22" t="str">
        <x:v>Unused</x:v>
      </x:c>
      <x:c r="D34" s="9"/>
      <x:c r="E34" s="23" t="str">
        <x:v>Unused 15</x:v>
      </x:c>
      <x:c r="F34" s="23" t="str">
        <x:v>Unused 15</x:v>
      </x:c>
      <x:c r="G34" s="23" t="str">
        <x:v>USD</x:v>
      </x:c>
      <x:c r="H34" s="24" t="n">
        <x:v>0</x:v>
      </x:c>
      <x:c r="I34" s="24" t="n">
        <x:v>0</x:v>
      </x:c>
      <x:c r="J34" s="24" t="n">
        <x:v>0</x:v>
      </x:c>
      <x:c r="K34" s="25"/>
      <x:c r="L34" s="9"/>
      <x:c r="M34" s="26" t="str">
        <x:f>IF(COUNT(H34:J34)=3,IF(C34="Unused",IF(AND(COUNT(H34:J34)=3,MIN(H34:J34)=0,MAX(H34:J34)=0),"Unused","Check unused"),IF(AND(C34="Recorded",LEN(E34)&gt;0,LEN(F34)&gt;0,OR(G34="USD",G34="EUR",G34="GBP",G34="CAD",G34="AUD"),COUNT(H34:J34)=3,MIN(H34:J34)&gt;=0,I34&lt;=H34,H34=ROUND(H34,2),I34=ROUND(I34,2),J34=ROUND(J34,2),IF(AND(ISNUMBER(D34),ISNUMBER($D$4)),AND(IF(ISNUMBER(D34),AND(D34&gt;=DATE(1900,1,1),D34&lt;=DATE(2200,12,31),D34=INT(D34)),FALSE),IF(ISNUMBER($D$4),AND($D$4&gt;=DATE(1900,1,1),$D$4&lt;=DATE(2200,12,31),$D$4=INT($D$4)),FALSE),D34&lt;=$D$4),FALSE),IF(G34="USD",TRUE,IF(ISNUMBER(K34),AND(K34&gt;0,IF(AND(ISNUMBER(L34),ISNUMBER(D34)),AND(IF(ISNUMBER(L34),AND(L34&gt;=DATE(1900,1,1),L34&lt;=DATE(2200,12,31),L34=INT(L34)),FALSE),IF(ISNUMBER(D34),AND(D34&gt;=DATE(1900,1,1),D34&lt;=DATE(2200,12,31),D34=INT(D34)),FALSE),L34&lt;=D34),FALSE)),FALSE))),"Ready","Check inputs")),"Check inputs")</x:f>
        <x:v>Unused</x:v>
      </x:c>
      <x:c r="N34" s="28" t="n">
        <x:f>IF(M34="Ready",ROUND(H34-I34-J34,2),IF(M34="Unused",0,"n.a."))</x:f>
        <x:v>0</x:v>
      </x:c>
      <x:c r="O34" s="26" t="n">
        <x:f>IF(M34="Ready",ROUND(H34*S34,2),IF(M34="Unused",0,"n.a."))</x:f>
        <x:v>0</x:v>
      </x:c>
      <x:c r="P34" s="26" t="n">
        <x:f>IF(M34="Ready",ROUND(I34*S34,2),IF(M34="Unused",0,"n.a."))</x:f>
        <x:v>0</x:v>
      </x:c>
      <x:c r="Q34" s="26" t="n">
        <x:f>IF(M34="Ready",ROUND(J34*S34,2),IF(M34="Unused",0,"n.a."))</x:f>
        <x:v>0</x:v>
      </x:c>
      <x:c r="R34" s="26" t="n">
        <x:f>IF(M34="Ready",O34-P34-Q34,IF(M34="Unused",0,"n.a."))</x:f>
        <x:v>0</x:v>
      </x:c>
      <x:c r="S34" s="27" t="n">
        <x:f>IF(M34="Ready",IF(G34="USD",1,K34),IF(M34="Unused",0,"n.a."))</x:f>
        <x:v>0</x:v>
      </x:c>
    </x:row>
    <x:row r="35" ht="23" customHeight="1">
      <x:c r="A35" s="2"/>
      <x:c r="B35" s="2"/>
      <x:c r="C35" s="22" t="str">
        <x:v>Unused</x:v>
      </x:c>
      <x:c r="D35" s="9"/>
      <x:c r="E35" s="23" t="str">
        <x:v>Unused 16</x:v>
      </x:c>
      <x:c r="F35" s="23" t="str">
        <x:v>Unused 16</x:v>
      </x:c>
      <x:c r="G35" s="23" t="str">
        <x:v>USD</x:v>
      </x:c>
      <x:c r="H35" s="24" t="n">
        <x:v>0</x:v>
      </x:c>
      <x:c r="I35" s="24" t="n">
        <x:v>0</x:v>
      </x:c>
      <x:c r="J35" s="24" t="n">
        <x:v>0</x:v>
      </x:c>
      <x:c r="K35" s="25"/>
      <x:c r="L35" s="9"/>
      <x:c r="M35" s="26" t="str">
        <x:f>IF(COUNT(H35:J35)=3,IF(C35="Unused",IF(AND(COUNT(H35:J35)=3,MIN(H35:J35)=0,MAX(H35:J35)=0),"Unused","Check unused"),IF(AND(C35="Recorded",LEN(E35)&gt;0,LEN(F35)&gt;0,OR(G35="USD",G35="EUR",G35="GBP",G35="CAD",G35="AUD"),COUNT(H35:J35)=3,MIN(H35:J35)&gt;=0,I35&lt;=H35,H35=ROUND(H35,2),I35=ROUND(I35,2),J35=ROUND(J35,2),IF(AND(ISNUMBER(D35),ISNUMBER($D$4)),AND(IF(ISNUMBER(D35),AND(D35&gt;=DATE(1900,1,1),D35&lt;=DATE(2200,12,31),D35=INT(D35)),FALSE),IF(ISNUMBER($D$4),AND($D$4&gt;=DATE(1900,1,1),$D$4&lt;=DATE(2200,12,31),$D$4=INT($D$4)),FALSE),D35&lt;=$D$4),FALSE),IF(G35="USD",TRUE,IF(ISNUMBER(K35),AND(K35&gt;0,IF(AND(ISNUMBER(L35),ISNUMBER(D35)),AND(IF(ISNUMBER(L35),AND(L35&gt;=DATE(1900,1,1),L35&lt;=DATE(2200,12,31),L35=INT(L35)),FALSE),IF(ISNUMBER(D35),AND(D35&gt;=DATE(1900,1,1),D35&lt;=DATE(2200,12,31),D35=INT(D35)),FALSE),L35&lt;=D35),FALSE)),FALSE))),"Ready","Check inputs")),"Check inputs")</x:f>
        <x:v>Unused</x:v>
      </x:c>
      <x:c r="N35" s="28" t="n">
        <x:f>IF(M35="Ready",ROUND(H35-I35-J35,2),IF(M35="Unused",0,"n.a."))</x:f>
        <x:v>0</x:v>
      </x:c>
      <x:c r="O35" s="26" t="n">
        <x:f>IF(M35="Ready",ROUND(H35*S35,2),IF(M35="Unused",0,"n.a."))</x:f>
        <x:v>0</x:v>
      </x:c>
      <x:c r="P35" s="26" t="n">
        <x:f>IF(M35="Ready",ROUND(I35*S35,2),IF(M35="Unused",0,"n.a."))</x:f>
        <x:v>0</x:v>
      </x:c>
      <x:c r="Q35" s="26" t="n">
        <x:f>IF(M35="Ready",ROUND(J35*S35,2),IF(M35="Unused",0,"n.a."))</x:f>
        <x:v>0</x:v>
      </x:c>
      <x:c r="R35" s="26" t="n">
        <x:f>IF(M35="Ready",O35-P35-Q35,IF(M35="Unused",0,"n.a."))</x:f>
        <x:v>0</x:v>
      </x:c>
      <x:c r="S35" s="27" t="n">
        <x:f>IF(M35="Ready",IF(G35="USD",1,K35),IF(M35="Unused",0,"n.a."))</x:f>
        <x:v>0</x:v>
      </x:c>
    </x:row>
    <x:row r="36" ht="23" customHeight="1">
      <x:c r="A36" s="2"/>
      <x:c r="B36" s="2"/>
      <x:c r="C36" s="22" t="str">
        <x:v>Unused</x:v>
      </x:c>
      <x:c r="D36" s="9"/>
      <x:c r="E36" s="23" t="str">
        <x:v>Unused 17</x:v>
      </x:c>
      <x:c r="F36" s="23" t="str">
        <x:v>Unused 17</x:v>
      </x:c>
      <x:c r="G36" s="23" t="str">
        <x:v>USD</x:v>
      </x:c>
      <x:c r="H36" s="24" t="n">
        <x:v>0</x:v>
      </x:c>
      <x:c r="I36" s="24" t="n">
        <x:v>0</x:v>
      </x:c>
      <x:c r="J36" s="24" t="n">
        <x:v>0</x:v>
      </x:c>
      <x:c r="K36" s="25"/>
      <x:c r="L36" s="9"/>
      <x:c r="M36" s="26" t="str">
        <x:f>IF(COUNT(H36:J36)=3,IF(C36="Unused",IF(AND(COUNT(H36:J36)=3,MIN(H36:J36)=0,MAX(H36:J36)=0),"Unused","Check unused"),IF(AND(C36="Recorded",LEN(E36)&gt;0,LEN(F36)&gt;0,OR(G36="USD",G36="EUR",G36="GBP",G36="CAD",G36="AUD"),COUNT(H36:J36)=3,MIN(H36:J36)&gt;=0,I36&lt;=H36,H36=ROUND(H36,2),I36=ROUND(I36,2),J36=ROUND(J36,2),IF(AND(ISNUMBER(D36),ISNUMBER($D$4)),AND(IF(ISNUMBER(D36),AND(D36&gt;=DATE(1900,1,1),D36&lt;=DATE(2200,12,31),D36=INT(D36)),FALSE),IF(ISNUMBER($D$4),AND($D$4&gt;=DATE(1900,1,1),$D$4&lt;=DATE(2200,12,31),$D$4=INT($D$4)),FALSE),D36&lt;=$D$4),FALSE),IF(G36="USD",TRUE,IF(ISNUMBER(K36),AND(K36&gt;0,IF(AND(ISNUMBER(L36),ISNUMBER(D36)),AND(IF(ISNUMBER(L36),AND(L36&gt;=DATE(1900,1,1),L36&lt;=DATE(2200,12,31),L36=INT(L36)),FALSE),IF(ISNUMBER(D36),AND(D36&gt;=DATE(1900,1,1),D36&lt;=DATE(2200,12,31),D36=INT(D36)),FALSE),L36&lt;=D36),FALSE)),FALSE))),"Ready","Check inputs")),"Check inputs")</x:f>
        <x:v>Unused</x:v>
      </x:c>
      <x:c r="N36" s="28" t="n">
        <x:f>IF(M36="Ready",ROUND(H36-I36-J36,2),IF(M36="Unused",0,"n.a."))</x:f>
        <x:v>0</x:v>
      </x:c>
      <x:c r="O36" s="26" t="n">
        <x:f>IF(M36="Ready",ROUND(H36*S36,2),IF(M36="Unused",0,"n.a."))</x:f>
        <x:v>0</x:v>
      </x:c>
      <x:c r="P36" s="26" t="n">
        <x:f>IF(M36="Ready",ROUND(I36*S36,2),IF(M36="Unused",0,"n.a."))</x:f>
        <x:v>0</x:v>
      </x:c>
      <x:c r="Q36" s="26" t="n">
        <x:f>IF(M36="Ready",ROUND(J36*S36,2),IF(M36="Unused",0,"n.a."))</x:f>
        <x:v>0</x:v>
      </x:c>
      <x:c r="R36" s="26" t="n">
        <x:f>IF(M36="Ready",O36-P36-Q36,IF(M36="Unused",0,"n.a."))</x:f>
        <x:v>0</x:v>
      </x:c>
      <x:c r="S36" s="27" t="n">
        <x:f>IF(M36="Ready",IF(G36="USD",1,K36),IF(M36="Unused",0,"n.a."))</x:f>
        <x:v>0</x:v>
      </x:c>
    </x:row>
    <x:row r="37" ht="23" customHeight="1">
      <x:c r="A37" s="2"/>
      <x:c r="B37" s="2"/>
      <x:c r="C37" s="22" t="str">
        <x:v>Unused</x:v>
      </x:c>
      <x:c r="D37" s="9"/>
      <x:c r="E37" s="23" t="str">
        <x:v>Unused 18</x:v>
      </x:c>
      <x:c r="F37" s="23" t="str">
        <x:v>Unused 18</x:v>
      </x:c>
      <x:c r="G37" s="23" t="str">
        <x:v>USD</x:v>
      </x:c>
      <x:c r="H37" s="24" t="n">
        <x:v>0</x:v>
      </x:c>
      <x:c r="I37" s="24" t="n">
        <x:v>0</x:v>
      </x:c>
      <x:c r="J37" s="24" t="n">
        <x:v>0</x:v>
      </x:c>
      <x:c r="K37" s="25"/>
      <x:c r="L37" s="9"/>
      <x:c r="M37" s="26" t="str">
        <x:f>IF(COUNT(H37:J37)=3,IF(C37="Unused",IF(AND(COUNT(H37:J37)=3,MIN(H37:J37)=0,MAX(H37:J37)=0),"Unused","Check unused"),IF(AND(C37="Recorded",LEN(E37)&gt;0,LEN(F37)&gt;0,OR(G37="USD",G37="EUR",G37="GBP",G37="CAD",G37="AUD"),COUNT(H37:J37)=3,MIN(H37:J37)&gt;=0,I37&lt;=H37,H37=ROUND(H37,2),I37=ROUND(I37,2),J37=ROUND(J37,2),IF(AND(ISNUMBER(D37),ISNUMBER($D$4)),AND(IF(ISNUMBER(D37),AND(D37&gt;=DATE(1900,1,1),D37&lt;=DATE(2200,12,31),D37=INT(D37)),FALSE),IF(ISNUMBER($D$4),AND($D$4&gt;=DATE(1900,1,1),$D$4&lt;=DATE(2200,12,31),$D$4=INT($D$4)),FALSE),D37&lt;=$D$4),FALSE),IF(G37="USD",TRUE,IF(ISNUMBER(K37),AND(K37&gt;0,IF(AND(ISNUMBER(L37),ISNUMBER(D37)),AND(IF(ISNUMBER(L37),AND(L37&gt;=DATE(1900,1,1),L37&lt;=DATE(2200,12,31),L37=INT(L37)),FALSE),IF(ISNUMBER(D37),AND(D37&gt;=DATE(1900,1,1),D37&lt;=DATE(2200,12,31),D37=INT(D37)),FALSE),L37&lt;=D37),FALSE)),FALSE))),"Ready","Check inputs")),"Check inputs")</x:f>
        <x:v>Unused</x:v>
      </x:c>
      <x:c r="N37" s="28" t="n">
        <x:f>IF(M37="Ready",ROUND(H37-I37-J37,2),IF(M37="Unused",0,"n.a."))</x:f>
        <x:v>0</x:v>
      </x:c>
      <x:c r="O37" s="26" t="n">
        <x:f>IF(M37="Ready",ROUND(H37*S37,2),IF(M37="Unused",0,"n.a."))</x:f>
        <x:v>0</x:v>
      </x:c>
      <x:c r="P37" s="26" t="n">
        <x:f>IF(M37="Ready",ROUND(I37*S37,2),IF(M37="Unused",0,"n.a."))</x:f>
        <x:v>0</x:v>
      </x:c>
      <x:c r="Q37" s="26" t="n">
        <x:f>IF(M37="Ready",ROUND(J37*S37,2),IF(M37="Unused",0,"n.a."))</x:f>
        <x:v>0</x:v>
      </x:c>
      <x:c r="R37" s="26" t="n">
        <x:f>IF(M37="Ready",O37-P37-Q37,IF(M37="Unused",0,"n.a."))</x:f>
        <x:v>0</x:v>
      </x:c>
      <x:c r="S37" s="27" t="n">
        <x:f>IF(M37="Ready",IF(G37="USD",1,K37),IF(M37="Unused",0,"n.a."))</x:f>
        <x:v>0</x:v>
      </x:c>
    </x:row>
    <x:row r="38" ht="23" customHeight="1">
      <x:c r="A38" s="2"/>
      <x:c r="B38" s="2"/>
      <x:c r="C38" s="22" t="str">
        <x:v>Unused</x:v>
      </x:c>
      <x:c r="D38" s="9"/>
      <x:c r="E38" s="23" t="str">
        <x:v>Unused 19</x:v>
      </x:c>
      <x:c r="F38" s="23" t="str">
        <x:v>Unused 19</x:v>
      </x:c>
      <x:c r="G38" s="23" t="str">
        <x:v>USD</x:v>
      </x:c>
      <x:c r="H38" s="24" t="n">
        <x:v>0</x:v>
      </x:c>
      <x:c r="I38" s="24" t="n">
        <x:v>0</x:v>
      </x:c>
      <x:c r="J38" s="24" t="n">
        <x:v>0</x:v>
      </x:c>
      <x:c r="K38" s="25"/>
      <x:c r="L38" s="9"/>
      <x:c r="M38" s="26" t="str">
        <x:f>IF(COUNT(H38:J38)=3,IF(C38="Unused",IF(AND(COUNT(H38:J38)=3,MIN(H38:J38)=0,MAX(H38:J38)=0),"Unused","Check unused"),IF(AND(C38="Recorded",LEN(E38)&gt;0,LEN(F38)&gt;0,OR(G38="USD",G38="EUR",G38="GBP",G38="CAD",G38="AUD"),COUNT(H38:J38)=3,MIN(H38:J38)&gt;=0,I38&lt;=H38,H38=ROUND(H38,2),I38=ROUND(I38,2),J38=ROUND(J38,2),IF(AND(ISNUMBER(D38),ISNUMBER($D$4)),AND(IF(ISNUMBER(D38),AND(D38&gt;=DATE(1900,1,1),D38&lt;=DATE(2200,12,31),D38=INT(D38)),FALSE),IF(ISNUMBER($D$4),AND($D$4&gt;=DATE(1900,1,1),$D$4&lt;=DATE(2200,12,31),$D$4=INT($D$4)),FALSE),D38&lt;=$D$4),FALSE),IF(G38="USD",TRUE,IF(ISNUMBER(K38),AND(K38&gt;0,IF(AND(ISNUMBER(L38),ISNUMBER(D38)),AND(IF(ISNUMBER(L38),AND(L38&gt;=DATE(1900,1,1),L38&lt;=DATE(2200,12,31),L38=INT(L38)),FALSE),IF(ISNUMBER(D38),AND(D38&gt;=DATE(1900,1,1),D38&lt;=DATE(2200,12,31),D38=INT(D38)),FALSE),L38&lt;=D38),FALSE)),FALSE))),"Ready","Check inputs")),"Check inputs")</x:f>
        <x:v>Unused</x:v>
      </x:c>
      <x:c r="N38" s="28" t="n">
        <x:f>IF(M38="Ready",ROUND(H38-I38-J38,2),IF(M38="Unused",0,"n.a."))</x:f>
        <x:v>0</x:v>
      </x:c>
      <x:c r="O38" s="26" t="n">
        <x:f>IF(M38="Ready",ROUND(H38*S38,2),IF(M38="Unused",0,"n.a."))</x:f>
        <x:v>0</x:v>
      </x:c>
      <x:c r="P38" s="26" t="n">
        <x:f>IF(M38="Ready",ROUND(I38*S38,2),IF(M38="Unused",0,"n.a."))</x:f>
        <x:v>0</x:v>
      </x:c>
      <x:c r="Q38" s="26" t="n">
        <x:f>IF(M38="Ready",ROUND(J38*S38,2),IF(M38="Unused",0,"n.a."))</x:f>
        <x:v>0</x:v>
      </x:c>
      <x:c r="R38" s="26" t="n">
        <x:f>IF(M38="Ready",O38-P38-Q38,IF(M38="Unused",0,"n.a."))</x:f>
        <x:v>0</x:v>
      </x:c>
      <x:c r="S38" s="27" t="n">
        <x:f>IF(M38="Ready",IF(G38="USD",1,K38),IF(M38="Unused",0,"n.a."))</x:f>
        <x:v>0</x:v>
      </x:c>
    </x:row>
    <x:row r="39" ht="23" customHeight="1">
      <x:c r="A39" s="2"/>
      <x:c r="B39" s="2"/>
      <x:c r="C39" s="22" t="str">
        <x:v>Unused</x:v>
      </x:c>
      <x:c r="D39" s="9"/>
      <x:c r="E39" s="23" t="str">
        <x:v>Unused 20</x:v>
      </x:c>
      <x:c r="F39" s="23" t="str">
        <x:v>Unused 20</x:v>
      </x:c>
      <x:c r="G39" s="23" t="str">
        <x:v>USD</x:v>
      </x:c>
      <x:c r="H39" s="24" t="n">
        <x:v>0</x:v>
      </x:c>
      <x:c r="I39" s="24" t="n">
        <x:v>0</x:v>
      </x:c>
      <x:c r="J39" s="24" t="n">
        <x:v>0</x:v>
      </x:c>
      <x:c r="K39" s="25"/>
      <x:c r="L39" s="9"/>
      <x:c r="M39" s="26" t="str">
        <x:f>IF(COUNT(H39:J39)=3,IF(C39="Unused",IF(AND(COUNT(H39:J39)=3,MIN(H39:J39)=0,MAX(H39:J39)=0),"Unused","Check unused"),IF(AND(C39="Recorded",LEN(E39)&gt;0,LEN(F39)&gt;0,OR(G39="USD",G39="EUR",G39="GBP",G39="CAD",G39="AUD"),COUNT(H39:J39)=3,MIN(H39:J39)&gt;=0,I39&lt;=H39,H39=ROUND(H39,2),I39=ROUND(I39,2),J39=ROUND(J39,2),IF(AND(ISNUMBER(D39),ISNUMBER($D$4)),AND(IF(ISNUMBER(D39),AND(D39&gt;=DATE(1900,1,1),D39&lt;=DATE(2200,12,31),D39=INT(D39)),FALSE),IF(ISNUMBER($D$4),AND($D$4&gt;=DATE(1900,1,1),$D$4&lt;=DATE(2200,12,31),$D$4=INT($D$4)),FALSE),D39&lt;=$D$4),FALSE),IF(G39="USD",TRUE,IF(ISNUMBER(K39),AND(K39&gt;0,IF(AND(ISNUMBER(L39),ISNUMBER(D39)),AND(IF(ISNUMBER(L39),AND(L39&gt;=DATE(1900,1,1),L39&lt;=DATE(2200,12,31),L39=INT(L39)),FALSE),IF(ISNUMBER(D39),AND(D39&gt;=DATE(1900,1,1),D39&lt;=DATE(2200,12,31),D39=INT(D39)),FALSE),L39&lt;=D39),FALSE)),FALSE))),"Ready","Check inputs")),"Check inputs")</x:f>
        <x:v>Unused</x:v>
      </x:c>
      <x:c r="N39" s="28" t="n">
        <x:f>IF(M39="Ready",ROUND(H39-I39-J39,2),IF(M39="Unused",0,"n.a."))</x:f>
        <x:v>0</x:v>
      </x:c>
      <x:c r="O39" s="26" t="n">
        <x:f>IF(M39="Ready",ROUND(H39*S39,2),IF(M39="Unused",0,"n.a."))</x:f>
        <x:v>0</x:v>
      </x:c>
      <x:c r="P39" s="26" t="n">
        <x:f>IF(M39="Ready",ROUND(I39*S39,2),IF(M39="Unused",0,"n.a."))</x:f>
        <x:v>0</x:v>
      </x:c>
      <x:c r="Q39" s="26" t="n">
        <x:f>IF(M39="Ready",ROUND(J39*S39,2),IF(M39="Unused",0,"n.a."))</x:f>
        <x:v>0</x:v>
      </x:c>
      <x:c r="R39" s="26" t="n">
        <x:f>IF(M39="Ready",O39-P39-Q39,IF(M39="Unused",0,"n.a."))</x:f>
        <x:v>0</x:v>
      </x:c>
      <x:c r="S39" s="27" t="n">
        <x:f>IF(M39="Ready",IF(G39="USD",1,K39),IF(M39="Unused",0,"n.a."))</x:f>
        <x:v>0</x:v>
      </x:c>
    </x:row>
    <x:row r="40" ht="23" customHeight="1">
      <x:c r="A40" s="2"/>
      <x:c r="B40" s="2"/>
      <x:c r="C40" s="22" t="str">
        <x:v>Unused</x:v>
      </x:c>
      <x:c r="D40" s="9"/>
      <x:c r="E40" s="23" t="str">
        <x:v>Unused 21</x:v>
      </x:c>
      <x:c r="F40" s="23" t="str">
        <x:v>Unused 21</x:v>
      </x:c>
      <x:c r="G40" s="23" t="str">
        <x:v>USD</x:v>
      </x:c>
      <x:c r="H40" s="24" t="n">
        <x:v>0</x:v>
      </x:c>
      <x:c r="I40" s="24" t="n">
        <x:v>0</x:v>
      </x:c>
      <x:c r="J40" s="24" t="n">
        <x:v>0</x:v>
      </x:c>
      <x:c r="K40" s="25"/>
      <x:c r="L40" s="9"/>
      <x:c r="M40" s="26" t="str">
        <x:f>IF(COUNT(H40:J40)=3,IF(C40="Unused",IF(AND(COUNT(H40:J40)=3,MIN(H40:J40)=0,MAX(H40:J40)=0),"Unused","Check unused"),IF(AND(C40="Recorded",LEN(E40)&gt;0,LEN(F40)&gt;0,OR(G40="USD",G40="EUR",G40="GBP",G40="CAD",G40="AUD"),COUNT(H40:J40)=3,MIN(H40:J40)&gt;=0,I40&lt;=H40,H40=ROUND(H40,2),I40=ROUND(I40,2),J40=ROUND(J40,2),IF(AND(ISNUMBER(D40),ISNUMBER($D$4)),AND(IF(ISNUMBER(D40),AND(D40&gt;=DATE(1900,1,1),D40&lt;=DATE(2200,12,31),D40=INT(D40)),FALSE),IF(ISNUMBER($D$4),AND($D$4&gt;=DATE(1900,1,1),$D$4&lt;=DATE(2200,12,31),$D$4=INT($D$4)),FALSE),D40&lt;=$D$4),FALSE),IF(G40="USD",TRUE,IF(ISNUMBER(K40),AND(K40&gt;0,IF(AND(ISNUMBER(L40),ISNUMBER(D40)),AND(IF(ISNUMBER(L40),AND(L40&gt;=DATE(1900,1,1),L40&lt;=DATE(2200,12,31),L40=INT(L40)),FALSE),IF(ISNUMBER(D40),AND(D40&gt;=DATE(1900,1,1),D40&lt;=DATE(2200,12,31),D40=INT(D40)),FALSE),L40&lt;=D40),FALSE)),FALSE))),"Ready","Check inputs")),"Check inputs")</x:f>
        <x:v>Unused</x:v>
      </x:c>
      <x:c r="N40" s="28" t="n">
        <x:f>IF(M40="Ready",ROUND(H40-I40-J40,2),IF(M40="Unused",0,"n.a."))</x:f>
        <x:v>0</x:v>
      </x:c>
      <x:c r="O40" s="26" t="n">
        <x:f>IF(M40="Ready",ROUND(H40*S40,2),IF(M40="Unused",0,"n.a."))</x:f>
        <x:v>0</x:v>
      </x:c>
      <x:c r="P40" s="26" t="n">
        <x:f>IF(M40="Ready",ROUND(I40*S40,2),IF(M40="Unused",0,"n.a."))</x:f>
        <x:v>0</x:v>
      </x:c>
      <x:c r="Q40" s="26" t="n">
        <x:f>IF(M40="Ready",ROUND(J40*S40,2),IF(M40="Unused",0,"n.a."))</x:f>
        <x:v>0</x:v>
      </x:c>
      <x:c r="R40" s="26" t="n">
        <x:f>IF(M40="Ready",O40-P40-Q40,IF(M40="Unused",0,"n.a."))</x:f>
        <x:v>0</x:v>
      </x:c>
      <x:c r="S40" s="27" t="n">
        <x:f>IF(M40="Ready",IF(G40="USD",1,K40),IF(M40="Unused",0,"n.a."))</x:f>
        <x:v>0</x:v>
      </x:c>
    </x:row>
    <x:row r="41" ht="23" customHeight="1">
      <x:c r="A41" s="2"/>
      <x:c r="B41" s="2"/>
      <x:c r="C41" s="22" t="str">
        <x:v>Unused</x:v>
      </x:c>
      <x:c r="D41" s="9"/>
      <x:c r="E41" s="23" t="str">
        <x:v>Unused 22</x:v>
      </x:c>
      <x:c r="F41" s="23" t="str">
        <x:v>Unused 22</x:v>
      </x:c>
      <x:c r="G41" s="23" t="str">
        <x:v>USD</x:v>
      </x:c>
      <x:c r="H41" s="24" t="n">
        <x:v>0</x:v>
      </x:c>
      <x:c r="I41" s="24" t="n">
        <x:v>0</x:v>
      </x:c>
      <x:c r="J41" s="24" t="n">
        <x:v>0</x:v>
      </x:c>
      <x:c r="K41" s="25"/>
      <x:c r="L41" s="9"/>
      <x:c r="M41" s="26" t="str">
        <x:f>IF(COUNT(H41:J41)=3,IF(C41="Unused",IF(AND(COUNT(H41:J41)=3,MIN(H41:J41)=0,MAX(H41:J41)=0),"Unused","Check unused"),IF(AND(C41="Recorded",LEN(E41)&gt;0,LEN(F41)&gt;0,OR(G41="USD",G41="EUR",G41="GBP",G41="CAD",G41="AUD"),COUNT(H41:J41)=3,MIN(H41:J41)&gt;=0,I41&lt;=H41,H41=ROUND(H41,2),I41=ROUND(I41,2),J41=ROUND(J41,2),IF(AND(ISNUMBER(D41),ISNUMBER($D$4)),AND(IF(ISNUMBER(D41),AND(D41&gt;=DATE(1900,1,1),D41&lt;=DATE(2200,12,31),D41=INT(D41)),FALSE),IF(ISNUMBER($D$4),AND($D$4&gt;=DATE(1900,1,1),$D$4&lt;=DATE(2200,12,31),$D$4=INT($D$4)),FALSE),D41&lt;=$D$4),FALSE),IF(G41="USD",TRUE,IF(ISNUMBER(K41),AND(K41&gt;0,IF(AND(ISNUMBER(L41),ISNUMBER(D41)),AND(IF(ISNUMBER(L41),AND(L41&gt;=DATE(1900,1,1),L41&lt;=DATE(2200,12,31),L41=INT(L41)),FALSE),IF(ISNUMBER(D41),AND(D41&gt;=DATE(1900,1,1),D41&lt;=DATE(2200,12,31),D41=INT(D41)),FALSE),L41&lt;=D41),FALSE)),FALSE))),"Ready","Check inputs")),"Check inputs")</x:f>
        <x:v>Unused</x:v>
      </x:c>
      <x:c r="N41" s="28" t="n">
        <x:f>IF(M41="Ready",ROUND(H41-I41-J41,2),IF(M41="Unused",0,"n.a."))</x:f>
        <x:v>0</x:v>
      </x:c>
      <x:c r="O41" s="26" t="n">
        <x:f>IF(M41="Ready",ROUND(H41*S41,2),IF(M41="Unused",0,"n.a."))</x:f>
        <x:v>0</x:v>
      </x:c>
      <x:c r="P41" s="26" t="n">
        <x:f>IF(M41="Ready",ROUND(I41*S41,2),IF(M41="Unused",0,"n.a."))</x:f>
        <x:v>0</x:v>
      </x:c>
      <x:c r="Q41" s="26" t="n">
        <x:f>IF(M41="Ready",ROUND(J41*S41,2),IF(M41="Unused",0,"n.a."))</x:f>
        <x:v>0</x:v>
      </x:c>
      <x:c r="R41" s="26" t="n">
        <x:f>IF(M41="Ready",O41-P41-Q41,IF(M41="Unused",0,"n.a."))</x:f>
        <x:v>0</x:v>
      </x:c>
      <x:c r="S41" s="27" t="n">
        <x:f>IF(M41="Ready",IF(G41="USD",1,K41),IF(M41="Unused",0,"n.a."))</x:f>
        <x:v>0</x:v>
      </x:c>
    </x:row>
    <x:row r="42" ht="23" customHeight="1">
      <x:c r="A42" s="2"/>
      <x:c r="B42" s="2"/>
      <x:c r="C42" s="22" t="str">
        <x:v>Unused</x:v>
      </x:c>
      <x:c r="D42" s="9"/>
      <x:c r="E42" s="23" t="str">
        <x:v>Unused 23</x:v>
      </x:c>
      <x:c r="F42" s="23" t="str">
        <x:v>Unused 23</x:v>
      </x:c>
      <x:c r="G42" s="23" t="str">
        <x:v>USD</x:v>
      </x:c>
      <x:c r="H42" s="24" t="n">
        <x:v>0</x:v>
      </x:c>
      <x:c r="I42" s="24" t="n">
        <x:v>0</x:v>
      </x:c>
      <x:c r="J42" s="24" t="n">
        <x:v>0</x:v>
      </x:c>
      <x:c r="K42" s="25"/>
      <x:c r="L42" s="9"/>
      <x:c r="M42" s="26" t="str">
        <x:f>IF(COUNT(H42:J42)=3,IF(C42="Unused",IF(AND(COUNT(H42:J42)=3,MIN(H42:J42)=0,MAX(H42:J42)=0),"Unused","Check unused"),IF(AND(C42="Recorded",LEN(E42)&gt;0,LEN(F42)&gt;0,OR(G42="USD",G42="EUR",G42="GBP",G42="CAD",G42="AUD"),COUNT(H42:J42)=3,MIN(H42:J42)&gt;=0,I42&lt;=H42,H42=ROUND(H42,2),I42=ROUND(I42,2),J42=ROUND(J42,2),IF(AND(ISNUMBER(D42),ISNUMBER($D$4)),AND(IF(ISNUMBER(D42),AND(D42&gt;=DATE(1900,1,1),D42&lt;=DATE(2200,12,31),D42=INT(D42)),FALSE),IF(ISNUMBER($D$4),AND($D$4&gt;=DATE(1900,1,1),$D$4&lt;=DATE(2200,12,31),$D$4=INT($D$4)),FALSE),D42&lt;=$D$4),FALSE),IF(G42="USD",TRUE,IF(ISNUMBER(K42),AND(K42&gt;0,IF(AND(ISNUMBER(L42),ISNUMBER(D42)),AND(IF(ISNUMBER(L42),AND(L42&gt;=DATE(1900,1,1),L42&lt;=DATE(2200,12,31),L42=INT(L42)),FALSE),IF(ISNUMBER(D42),AND(D42&gt;=DATE(1900,1,1),D42&lt;=DATE(2200,12,31),D42=INT(D42)),FALSE),L42&lt;=D42),FALSE)),FALSE))),"Ready","Check inputs")),"Check inputs")</x:f>
        <x:v>Unused</x:v>
      </x:c>
      <x:c r="N42" s="28" t="n">
        <x:f>IF(M42="Ready",ROUND(H42-I42-J42,2),IF(M42="Unused",0,"n.a."))</x:f>
        <x:v>0</x:v>
      </x:c>
      <x:c r="O42" s="26" t="n">
        <x:f>IF(M42="Ready",ROUND(H42*S42,2),IF(M42="Unused",0,"n.a."))</x:f>
        <x:v>0</x:v>
      </x:c>
      <x:c r="P42" s="26" t="n">
        <x:f>IF(M42="Ready",ROUND(I42*S42,2),IF(M42="Unused",0,"n.a."))</x:f>
        <x:v>0</x:v>
      </x:c>
      <x:c r="Q42" s="26" t="n">
        <x:f>IF(M42="Ready",ROUND(J42*S42,2),IF(M42="Unused",0,"n.a."))</x:f>
        <x:v>0</x:v>
      </x:c>
      <x:c r="R42" s="26" t="n">
        <x:f>IF(M42="Ready",O42-P42-Q42,IF(M42="Unused",0,"n.a."))</x:f>
        <x:v>0</x:v>
      </x:c>
      <x:c r="S42" s="27" t="n">
        <x:f>IF(M42="Ready",IF(G42="USD",1,K42),IF(M42="Unused",0,"n.a."))</x:f>
        <x:v>0</x:v>
      </x:c>
    </x:row>
    <x:row r="43" ht="23" customHeight="1">
      <x:c r="A43" s="2"/>
      <x:c r="B43" s="2"/>
      <x:c r="C43" s="22" t="str">
        <x:v>Unused</x:v>
      </x:c>
      <x:c r="D43" s="9"/>
      <x:c r="E43" s="23" t="str">
        <x:v>Unused 24</x:v>
      </x:c>
      <x:c r="F43" s="23" t="str">
        <x:v>Unused 24</x:v>
      </x:c>
      <x:c r="G43" s="23" t="str">
        <x:v>USD</x:v>
      </x:c>
      <x:c r="H43" s="24" t="n">
        <x:v>0</x:v>
      </x:c>
      <x:c r="I43" s="24" t="n">
        <x:v>0</x:v>
      </x:c>
      <x:c r="J43" s="24" t="n">
        <x:v>0</x:v>
      </x:c>
      <x:c r="K43" s="25"/>
      <x:c r="L43" s="9"/>
      <x:c r="M43" s="26" t="str">
        <x:f>IF(COUNT(H43:J43)=3,IF(C43="Unused",IF(AND(COUNT(H43:J43)=3,MIN(H43:J43)=0,MAX(H43:J43)=0),"Unused","Check unused"),IF(AND(C43="Recorded",LEN(E43)&gt;0,LEN(F43)&gt;0,OR(G43="USD",G43="EUR",G43="GBP",G43="CAD",G43="AUD"),COUNT(H43:J43)=3,MIN(H43:J43)&gt;=0,I43&lt;=H43,H43=ROUND(H43,2),I43=ROUND(I43,2),J43=ROUND(J43,2),IF(AND(ISNUMBER(D43),ISNUMBER($D$4)),AND(IF(ISNUMBER(D43),AND(D43&gt;=DATE(1900,1,1),D43&lt;=DATE(2200,12,31),D43=INT(D43)),FALSE),IF(ISNUMBER($D$4),AND($D$4&gt;=DATE(1900,1,1),$D$4&lt;=DATE(2200,12,31),$D$4=INT($D$4)),FALSE),D43&lt;=$D$4),FALSE),IF(G43="USD",TRUE,IF(ISNUMBER(K43),AND(K43&gt;0,IF(AND(ISNUMBER(L43),ISNUMBER(D43)),AND(IF(ISNUMBER(L43),AND(L43&gt;=DATE(1900,1,1),L43&lt;=DATE(2200,12,31),L43=INT(L43)),FALSE),IF(ISNUMBER(D43),AND(D43&gt;=DATE(1900,1,1),D43&lt;=DATE(2200,12,31),D43=INT(D43)),FALSE),L43&lt;=D43),FALSE)),FALSE))),"Ready","Check inputs")),"Check inputs")</x:f>
        <x:v>Unused</x:v>
      </x:c>
      <x:c r="N43" s="28" t="n">
        <x:f>IF(M43="Ready",ROUND(H43-I43-J43,2),IF(M43="Unused",0,"n.a."))</x:f>
        <x:v>0</x:v>
      </x:c>
      <x:c r="O43" s="26" t="n">
        <x:f>IF(M43="Ready",ROUND(H43*S43,2),IF(M43="Unused",0,"n.a."))</x:f>
        <x:v>0</x:v>
      </x:c>
      <x:c r="P43" s="26" t="n">
        <x:f>IF(M43="Ready",ROUND(I43*S43,2),IF(M43="Unused",0,"n.a."))</x:f>
        <x:v>0</x:v>
      </x:c>
      <x:c r="Q43" s="26" t="n">
        <x:f>IF(M43="Ready",ROUND(J43*S43,2),IF(M43="Unused",0,"n.a."))</x:f>
        <x:v>0</x:v>
      </x:c>
      <x:c r="R43" s="26" t="n">
        <x:f>IF(M43="Ready",O43-P43-Q43,IF(M43="Unused",0,"n.a."))</x:f>
        <x:v>0</x:v>
      </x:c>
      <x:c r="S43" s="27" t="n">
        <x:f>IF(M43="Ready",IF(G43="USD",1,K43),IF(M43="Unused",0,"n.a."))</x:f>
        <x:v>0</x:v>
      </x:c>
    </x:row>
    <x:row r="44" ht="23" customHeight="1">
      <x:c r="A44" s="2"/>
      <x:c r="B44" s="2"/>
      <x:c r="C44" s="22" t="str">
        <x:v>Unused</x:v>
      </x:c>
      <x:c r="D44" s="9"/>
      <x:c r="E44" s="23" t="str">
        <x:v>Unused 25</x:v>
      </x:c>
      <x:c r="F44" s="23" t="str">
        <x:v>Unused 25</x:v>
      </x:c>
      <x:c r="G44" s="23" t="str">
        <x:v>USD</x:v>
      </x:c>
      <x:c r="H44" s="24" t="n">
        <x:v>0</x:v>
      </x:c>
      <x:c r="I44" s="24" t="n">
        <x:v>0</x:v>
      </x:c>
      <x:c r="J44" s="24" t="n">
        <x:v>0</x:v>
      </x:c>
      <x:c r="K44" s="25"/>
      <x:c r="L44" s="9"/>
      <x:c r="M44" s="26" t="str">
        <x:f>IF(COUNT(H44:J44)=3,IF(C44="Unused",IF(AND(COUNT(H44:J44)=3,MIN(H44:J44)=0,MAX(H44:J44)=0),"Unused","Check unused"),IF(AND(C44="Recorded",LEN(E44)&gt;0,LEN(F44)&gt;0,OR(G44="USD",G44="EUR",G44="GBP",G44="CAD",G44="AUD"),COUNT(H44:J44)=3,MIN(H44:J44)&gt;=0,I44&lt;=H44,H44=ROUND(H44,2),I44=ROUND(I44,2),J44=ROUND(J44,2),IF(AND(ISNUMBER(D44),ISNUMBER($D$4)),AND(IF(ISNUMBER(D44),AND(D44&gt;=DATE(1900,1,1),D44&lt;=DATE(2200,12,31),D44=INT(D44)),FALSE),IF(ISNUMBER($D$4),AND($D$4&gt;=DATE(1900,1,1),$D$4&lt;=DATE(2200,12,31),$D$4=INT($D$4)),FALSE),D44&lt;=$D$4),FALSE),IF(G44="USD",TRUE,IF(ISNUMBER(K44),AND(K44&gt;0,IF(AND(ISNUMBER(L44),ISNUMBER(D44)),AND(IF(ISNUMBER(L44),AND(L44&gt;=DATE(1900,1,1),L44&lt;=DATE(2200,12,31),L44=INT(L44)),FALSE),IF(ISNUMBER(D44),AND(D44&gt;=DATE(1900,1,1),D44&lt;=DATE(2200,12,31),D44=INT(D44)),FALSE),L44&lt;=D44),FALSE)),FALSE))),"Ready","Check inputs")),"Check inputs")</x:f>
        <x:v>Unused</x:v>
      </x:c>
      <x:c r="N44" s="28" t="n">
        <x:f>IF(M44="Ready",ROUND(H44-I44-J44,2),IF(M44="Unused",0,"n.a."))</x:f>
        <x:v>0</x:v>
      </x:c>
      <x:c r="O44" s="26" t="n">
        <x:f>IF(M44="Ready",ROUND(H44*S44,2),IF(M44="Unused",0,"n.a."))</x:f>
        <x:v>0</x:v>
      </x:c>
      <x:c r="P44" s="26" t="n">
        <x:f>IF(M44="Ready",ROUND(I44*S44,2),IF(M44="Unused",0,"n.a."))</x:f>
        <x:v>0</x:v>
      </x:c>
      <x:c r="Q44" s="26" t="n">
        <x:f>IF(M44="Ready",ROUND(J44*S44,2),IF(M44="Unused",0,"n.a."))</x:f>
        <x:v>0</x:v>
      </x:c>
      <x:c r="R44" s="26" t="n">
        <x:f>IF(M44="Ready",O44-P44-Q44,IF(M44="Unused",0,"n.a."))</x:f>
        <x:v>0</x:v>
      </x:c>
      <x:c r="S44" s="27" t="n">
        <x:f>IF(M44="Ready",IF(G44="USD",1,K44),IF(M44="Unused",0,"n.a."))</x:f>
        <x:v>0</x:v>
      </x:c>
    </x:row>
    <x:row r="45" ht="23" customHeight="1">
      <x:c r="A45" s="2"/>
      <x:c r="B45" s="2"/>
      <x:c r="C45" s="22" t="str">
        <x:v>Unused</x:v>
      </x:c>
      <x:c r="D45" s="9"/>
      <x:c r="E45" s="23" t="str">
        <x:v>Unused 26</x:v>
      </x:c>
      <x:c r="F45" s="23" t="str">
        <x:v>Unused 26</x:v>
      </x:c>
      <x:c r="G45" s="23" t="str">
        <x:v>USD</x:v>
      </x:c>
      <x:c r="H45" s="24" t="n">
        <x:v>0</x:v>
      </x:c>
      <x:c r="I45" s="24" t="n">
        <x:v>0</x:v>
      </x:c>
      <x:c r="J45" s="24" t="n">
        <x:v>0</x:v>
      </x:c>
      <x:c r="K45" s="25"/>
      <x:c r="L45" s="9"/>
      <x:c r="M45" s="26" t="str">
        <x:f>IF(COUNT(H45:J45)=3,IF(C45="Unused",IF(AND(COUNT(H45:J45)=3,MIN(H45:J45)=0,MAX(H45:J45)=0),"Unused","Check unused"),IF(AND(C45="Recorded",LEN(E45)&gt;0,LEN(F45)&gt;0,OR(G45="USD",G45="EUR",G45="GBP",G45="CAD",G45="AUD"),COUNT(H45:J45)=3,MIN(H45:J45)&gt;=0,I45&lt;=H45,H45=ROUND(H45,2),I45=ROUND(I45,2),J45=ROUND(J45,2),IF(AND(ISNUMBER(D45),ISNUMBER($D$4)),AND(IF(ISNUMBER(D45),AND(D45&gt;=DATE(1900,1,1),D45&lt;=DATE(2200,12,31),D45=INT(D45)),FALSE),IF(ISNUMBER($D$4),AND($D$4&gt;=DATE(1900,1,1),$D$4&lt;=DATE(2200,12,31),$D$4=INT($D$4)),FALSE),D45&lt;=$D$4),FALSE),IF(G45="USD",TRUE,IF(ISNUMBER(K45),AND(K45&gt;0,IF(AND(ISNUMBER(L45),ISNUMBER(D45)),AND(IF(ISNUMBER(L45),AND(L45&gt;=DATE(1900,1,1),L45&lt;=DATE(2200,12,31),L45=INT(L45)),FALSE),IF(ISNUMBER(D45),AND(D45&gt;=DATE(1900,1,1),D45&lt;=DATE(2200,12,31),D45=INT(D45)),FALSE),L45&lt;=D45),FALSE)),FALSE))),"Ready","Check inputs")),"Check inputs")</x:f>
        <x:v>Unused</x:v>
      </x:c>
      <x:c r="N45" s="28" t="n">
        <x:f>IF(M45="Ready",ROUND(H45-I45-J45,2),IF(M45="Unused",0,"n.a."))</x:f>
        <x:v>0</x:v>
      </x:c>
      <x:c r="O45" s="26" t="n">
        <x:f>IF(M45="Ready",ROUND(H45*S45,2),IF(M45="Unused",0,"n.a."))</x:f>
        <x:v>0</x:v>
      </x:c>
      <x:c r="P45" s="26" t="n">
        <x:f>IF(M45="Ready",ROUND(I45*S45,2),IF(M45="Unused",0,"n.a."))</x:f>
        <x:v>0</x:v>
      </x:c>
      <x:c r="Q45" s="26" t="n">
        <x:f>IF(M45="Ready",ROUND(J45*S45,2),IF(M45="Unused",0,"n.a."))</x:f>
        <x:v>0</x:v>
      </x:c>
      <x:c r="R45" s="26" t="n">
        <x:f>IF(M45="Ready",O45-P45-Q45,IF(M45="Unused",0,"n.a."))</x:f>
        <x:v>0</x:v>
      </x:c>
      <x:c r="S45" s="27" t="n">
        <x:f>IF(M45="Ready",IF(G45="USD",1,K45),IF(M45="Unused",0,"n.a."))</x:f>
        <x:v>0</x:v>
      </x:c>
    </x:row>
    <x:row r="46" ht="23" customHeight="1">
      <x:c r="A46" s="2"/>
      <x:c r="B46" s="2"/>
      <x:c r="C46" s="22" t="str">
        <x:v>Unused</x:v>
      </x:c>
      <x:c r="D46" s="9"/>
      <x:c r="E46" s="23" t="str">
        <x:v>Unused 27</x:v>
      </x:c>
      <x:c r="F46" s="23" t="str">
        <x:v>Unused 27</x:v>
      </x:c>
      <x:c r="G46" s="23" t="str">
        <x:v>USD</x:v>
      </x:c>
      <x:c r="H46" s="24" t="n">
        <x:v>0</x:v>
      </x:c>
      <x:c r="I46" s="24" t="n">
        <x:v>0</x:v>
      </x:c>
      <x:c r="J46" s="24" t="n">
        <x:v>0</x:v>
      </x:c>
      <x:c r="K46" s="25"/>
      <x:c r="L46" s="9"/>
      <x:c r="M46" s="26" t="str">
        <x:f>IF(COUNT(H46:J46)=3,IF(C46="Unused",IF(AND(COUNT(H46:J46)=3,MIN(H46:J46)=0,MAX(H46:J46)=0),"Unused","Check unused"),IF(AND(C46="Recorded",LEN(E46)&gt;0,LEN(F46)&gt;0,OR(G46="USD",G46="EUR",G46="GBP",G46="CAD",G46="AUD"),COUNT(H46:J46)=3,MIN(H46:J46)&gt;=0,I46&lt;=H46,H46=ROUND(H46,2),I46=ROUND(I46,2),J46=ROUND(J46,2),IF(AND(ISNUMBER(D46),ISNUMBER($D$4)),AND(IF(ISNUMBER(D46),AND(D46&gt;=DATE(1900,1,1),D46&lt;=DATE(2200,12,31),D46=INT(D46)),FALSE),IF(ISNUMBER($D$4),AND($D$4&gt;=DATE(1900,1,1),$D$4&lt;=DATE(2200,12,31),$D$4=INT($D$4)),FALSE),D46&lt;=$D$4),FALSE),IF(G46="USD",TRUE,IF(ISNUMBER(K46),AND(K46&gt;0,IF(AND(ISNUMBER(L46),ISNUMBER(D46)),AND(IF(ISNUMBER(L46),AND(L46&gt;=DATE(1900,1,1),L46&lt;=DATE(2200,12,31),L46=INT(L46)),FALSE),IF(ISNUMBER(D46),AND(D46&gt;=DATE(1900,1,1),D46&lt;=DATE(2200,12,31),D46=INT(D46)),FALSE),L46&lt;=D46),FALSE)),FALSE))),"Ready","Check inputs")),"Check inputs")</x:f>
        <x:v>Unused</x:v>
      </x:c>
      <x:c r="N46" s="28" t="n">
        <x:f>IF(M46="Ready",ROUND(H46-I46-J46,2),IF(M46="Unused",0,"n.a."))</x:f>
        <x:v>0</x:v>
      </x:c>
      <x:c r="O46" s="26" t="n">
        <x:f>IF(M46="Ready",ROUND(H46*S46,2),IF(M46="Unused",0,"n.a."))</x:f>
        <x:v>0</x:v>
      </x:c>
      <x:c r="P46" s="26" t="n">
        <x:f>IF(M46="Ready",ROUND(I46*S46,2),IF(M46="Unused",0,"n.a."))</x:f>
        <x:v>0</x:v>
      </x:c>
      <x:c r="Q46" s="26" t="n">
        <x:f>IF(M46="Ready",ROUND(J46*S46,2),IF(M46="Unused",0,"n.a."))</x:f>
        <x:v>0</x:v>
      </x:c>
      <x:c r="R46" s="26" t="n">
        <x:f>IF(M46="Ready",O46-P46-Q46,IF(M46="Unused",0,"n.a."))</x:f>
        <x:v>0</x:v>
      </x:c>
      <x:c r="S46" s="27" t="n">
        <x:f>IF(M46="Ready",IF(G46="USD",1,K46),IF(M46="Unused",0,"n.a."))</x:f>
        <x:v>0</x:v>
      </x:c>
    </x:row>
    <x:row r="47" ht="23" customHeight="1">
      <x:c r="A47" s="2"/>
      <x:c r="B47" s="2"/>
      <x:c r="C47" s="22" t="str">
        <x:v>Unused</x:v>
      </x:c>
      <x:c r="D47" s="9"/>
      <x:c r="E47" s="23" t="str">
        <x:v>Unused 28</x:v>
      </x:c>
      <x:c r="F47" s="23" t="str">
        <x:v>Unused 28</x:v>
      </x:c>
      <x:c r="G47" s="23" t="str">
        <x:v>USD</x:v>
      </x:c>
      <x:c r="H47" s="24" t="n">
        <x:v>0</x:v>
      </x:c>
      <x:c r="I47" s="24" t="n">
        <x:v>0</x:v>
      </x:c>
      <x:c r="J47" s="24" t="n">
        <x:v>0</x:v>
      </x:c>
      <x:c r="K47" s="25"/>
      <x:c r="L47" s="9"/>
      <x:c r="M47" s="26" t="str">
        <x:f>IF(COUNT(H47:J47)=3,IF(C47="Unused",IF(AND(COUNT(H47:J47)=3,MIN(H47:J47)=0,MAX(H47:J47)=0),"Unused","Check unused"),IF(AND(C47="Recorded",LEN(E47)&gt;0,LEN(F47)&gt;0,OR(G47="USD",G47="EUR",G47="GBP",G47="CAD",G47="AUD"),COUNT(H47:J47)=3,MIN(H47:J47)&gt;=0,I47&lt;=H47,H47=ROUND(H47,2),I47=ROUND(I47,2),J47=ROUND(J47,2),IF(AND(ISNUMBER(D47),ISNUMBER($D$4)),AND(IF(ISNUMBER(D47),AND(D47&gt;=DATE(1900,1,1),D47&lt;=DATE(2200,12,31),D47=INT(D47)),FALSE),IF(ISNUMBER($D$4),AND($D$4&gt;=DATE(1900,1,1),$D$4&lt;=DATE(2200,12,31),$D$4=INT($D$4)),FALSE),D47&lt;=$D$4),FALSE),IF(G47="USD",TRUE,IF(ISNUMBER(K47),AND(K47&gt;0,IF(AND(ISNUMBER(L47),ISNUMBER(D47)),AND(IF(ISNUMBER(L47),AND(L47&gt;=DATE(1900,1,1),L47&lt;=DATE(2200,12,31),L47=INT(L47)),FALSE),IF(ISNUMBER(D47),AND(D47&gt;=DATE(1900,1,1),D47&lt;=DATE(2200,12,31),D47=INT(D47)),FALSE),L47&lt;=D47),FALSE)),FALSE))),"Ready","Check inputs")),"Check inputs")</x:f>
        <x:v>Unused</x:v>
      </x:c>
      <x:c r="N47" s="28" t="n">
        <x:f>IF(M47="Ready",ROUND(H47-I47-J47,2),IF(M47="Unused",0,"n.a."))</x:f>
        <x:v>0</x:v>
      </x:c>
      <x:c r="O47" s="26" t="n">
        <x:f>IF(M47="Ready",ROUND(H47*S47,2),IF(M47="Unused",0,"n.a."))</x:f>
        <x:v>0</x:v>
      </x:c>
      <x:c r="P47" s="26" t="n">
        <x:f>IF(M47="Ready",ROUND(I47*S47,2),IF(M47="Unused",0,"n.a."))</x:f>
        <x:v>0</x:v>
      </x:c>
      <x:c r="Q47" s="26" t="n">
        <x:f>IF(M47="Ready",ROUND(J47*S47,2),IF(M47="Unused",0,"n.a."))</x:f>
        <x:v>0</x:v>
      </x:c>
      <x:c r="R47" s="26" t="n">
        <x:f>IF(M47="Ready",O47-P47-Q47,IF(M47="Unused",0,"n.a."))</x:f>
        <x:v>0</x:v>
      </x:c>
      <x:c r="S47" s="27" t="n">
        <x:f>IF(M47="Ready",IF(G47="USD",1,K47),IF(M47="Unused",0,"n.a."))</x:f>
        <x:v>0</x:v>
      </x:c>
    </x:row>
    <x:row r="48" ht="23" customHeight="1">
      <x:c r="A48" s="2"/>
      <x:c r="B48" s="2"/>
      <x:c r="C48" s="22" t="str">
        <x:v>Unused</x:v>
      </x:c>
      <x:c r="D48" s="9"/>
      <x:c r="E48" s="23" t="str">
        <x:v>Unused 29</x:v>
      </x:c>
      <x:c r="F48" s="23" t="str">
        <x:v>Unused 29</x:v>
      </x:c>
      <x:c r="G48" s="23" t="str">
        <x:v>USD</x:v>
      </x:c>
      <x:c r="H48" s="24" t="n">
        <x:v>0</x:v>
      </x:c>
      <x:c r="I48" s="24" t="n">
        <x:v>0</x:v>
      </x:c>
      <x:c r="J48" s="24" t="n">
        <x:v>0</x:v>
      </x:c>
      <x:c r="K48" s="25"/>
      <x:c r="L48" s="9"/>
      <x:c r="M48" s="26" t="str">
        <x:f>IF(COUNT(H48:J48)=3,IF(C48="Unused",IF(AND(COUNT(H48:J48)=3,MIN(H48:J48)=0,MAX(H48:J48)=0),"Unused","Check unused"),IF(AND(C48="Recorded",LEN(E48)&gt;0,LEN(F48)&gt;0,OR(G48="USD",G48="EUR",G48="GBP",G48="CAD",G48="AUD"),COUNT(H48:J48)=3,MIN(H48:J48)&gt;=0,I48&lt;=H48,H48=ROUND(H48,2),I48=ROUND(I48,2),J48=ROUND(J48,2),IF(AND(ISNUMBER(D48),ISNUMBER($D$4)),AND(IF(ISNUMBER(D48),AND(D48&gt;=DATE(1900,1,1),D48&lt;=DATE(2200,12,31),D48=INT(D48)),FALSE),IF(ISNUMBER($D$4),AND($D$4&gt;=DATE(1900,1,1),$D$4&lt;=DATE(2200,12,31),$D$4=INT($D$4)),FALSE),D48&lt;=$D$4),FALSE),IF(G48="USD",TRUE,IF(ISNUMBER(K48),AND(K48&gt;0,IF(AND(ISNUMBER(L48),ISNUMBER(D48)),AND(IF(ISNUMBER(L48),AND(L48&gt;=DATE(1900,1,1),L48&lt;=DATE(2200,12,31),L48=INT(L48)),FALSE),IF(ISNUMBER(D48),AND(D48&gt;=DATE(1900,1,1),D48&lt;=DATE(2200,12,31),D48=INT(D48)),FALSE),L48&lt;=D48),FALSE)),FALSE))),"Ready","Check inputs")),"Check inputs")</x:f>
        <x:v>Unused</x:v>
      </x:c>
      <x:c r="N48" s="28" t="n">
        <x:f>IF(M48="Ready",ROUND(H48-I48-J48,2),IF(M48="Unused",0,"n.a."))</x:f>
        <x:v>0</x:v>
      </x:c>
      <x:c r="O48" s="26" t="n">
        <x:f>IF(M48="Ready",ROUND(H48*S48,2),IF(M48="Unused",0,"n.a."))</x:f>
        <x:v>0</x:v>
      </x:c>
      <x:c r="P48" s="26" t="n">
        <x:f>IF(M48="Ready",ROUND(I48*S48,2),IF(M48="Unused",0,"n.a."))</x:f>
        <x:v>0</x:v>
      </x:c>
      <x:c r="Q48" s="26" t="n">
        <x:f>IF(M48="Ready",ROUND(J48*S48,2),IF(M48="Unused",0,"n.a."))</x:f>
        <x:v>0</x:v>
      </x:c>
      <x:c r="R48" s="26" t="n">
        <x:f>IF(M48="Ready",O48-P48-Q48,IF(M48="Unused",0,"n.a."))</x:f>
        <x:v>0</x:v>
      </x:c>
      <x:c r="S48" s="27" t="n">
        <x:f>IF(M48="Ready",IF(G48="USD",1,K48),IF(M48="Unused",0,"n.a."))</x:f>
        <x:v>0</x:v>
      </x:c>
    </x:row>
    <x:row r="49" ht="23" customHeight="1">
      <x:c r="A49" s="2"/>
      <x:c r="B49" s="2"/>
      <x:c r="C49" s="22" t="str">
        <x:v>Unused</x:v>
      </x:c>
      <x:c r="D49" s="9"/>
      <x:c r="E49" s="23" t="str">
        <x:v>Unused 30</x:v>
      </x:c>
      <x:c r="F49" s="23" t="str">
        <x:v>Unused 30</x:v>
      </x:c>
      <x:c r="G49" s="23" t="str">
        <x:v>USD</x:v>
      </x:c>
      <x:c r="H49" s="24" t="n">
        <x:v>0</x:v>
      </x:c>
      <x:c r="I49" s="24" t="n">
        <x:v>0</x:v>
      </x:c>
      <x:c r="J49" s="24" t="n">
        <x:v>0</x:v>
      </x:c>
      <x:c r="K49" s="25"/>
      <x:c r="L49" s="9"/>
      <x:c r="M49" s="26" t="str">
        <x:f>IF(COUNT(H49:J49)=3,IF(C49="Unused",IF(AND(COUNT(H49:J49)=3,MIN(H49:J49)=0,MAX(H49:J49)=0),"Unused","Check unused"),IF(AND(C49="Recorded",LEN(E49)&gt;0,LEN(F49)&gt;0,OR(G49="USD",G49="EUR",G49="GBP",G49="CAD",G49="AUD"),COUNT(H49:J49)=3,MIN(H49:J49)&gt;=0,I49&lt;=H49,H49=ROUND(H49,2),I49=ROUND(I49,2),J49=ROUND(J49,2),IF(AND(ISNUMBER(D49),ISNUMBER($D$4)),AND(IF(ISNUMBER(D49),AND(D49&gt;=DATE(1900,1,1),D49&lt;=DATE(2200,12,31),D49=INT(D49)),FALSE),IF(ISNUMBER($D$4),AND($D$4&gt;=DATE(1900,1,1),$D$4&lt;=DATE(2200,12,31),$D$4=INT($D$4)),FALSE),D49&lt;=$D$4),FALSE),IF(G49="USD",TRUE,IF(ISNUMBER(K49),AND(K49&gt;0,IF(AND(ISNUMBER(L49),ISNUMBER(D49)),AND(IF(ISNUMBER(L49),AND(L49&gt;=DATE(1900,1,1),L49&lt;=DATE(2200,12,31),L49=INT(L49)),FALSE),IF(ISNUMBER(D49),AND(D49&gt;=DATE(1900,1,1),D49&lt;=DATE(2200,12,31),D49=INT(D49)),FALSE),L49&lt;=D49),FALSE)),FALSE))),"Ready","Check inputs")),"Check inputs")</x:f>
        <x:v>Unused</x:v>
      </x:c>
      <x:c r="N49" s="28" t="n">
        <x:f>IF(M49="Ready",ROUND(H49-I49-J49,2),IF(M49="Unused",0,"n.a."))</x:f>
        <x:v>0</x:v>
      </x:c>
      <x:c r="O49" s="26" t="n">
        <x:f>IF(M49="Ready",ROUND(H49*S49,2),IF(M49="Unused",0,"n.a."))</x:f>
        <x:v>0</x:v>
      </x:c>
      <x:c r="P49" s="26" t="n">
        <x:f>IF(M49="Ready",ROUND(I49*S49,2),IF(M49="Unused",0,"n.a."))</x:f>
        <x:v>0</x:v>
      </x:c>
      <x:c r="Q49" s="26" t="n">
        <x:f>IF(M49="Ready",ROUND(J49*S49,2),IF(M49="Unused",0,"n.a."))</x:f>
        <x:v>0</x:v>
      </x:c>
      <x:c r="R49" s="26" t="n">
        <x:f>IF(M49="Ready",O49-P49-Q49,IF(M49="Unused",0,"n.a."))</x:f>
        <x:v>0</x:v>
      </x:c>
      <x:c r="S49" s="27" t="n">
        <x:f>IF(M49="Ready",IF(G49="USD",1,K49),IF(M49="Unused",0,"n.a."))</x:f>
        <x:v>0</x:v>
      </x:c>
    </x:row>
    <x:row r="50" ht="23" customHeight="1">
      <x:c r="A50" s="2"/>
      <x:c r="B50" s="2"/>
      <x:c r="C50" s="22" t="str">
        <x:v>Unused</x:v>
      </x:c>
      <x:c r="D50" s="9"/>
      <x:c r="E50" s="23" t="str">
        <x:v>Unused 31</x:v>
      </x:c>
      <x:c r="F50" s="23" t="str">
        <x:v>Unused 31</x:v>
      </x:c>
      <x:c r="G50" s="23" t="str">
        <x:v>USD</x:v>
      </x:c>
      <x:c r="H50" s="24" t="n">
        <x:v>0</x:v>
      </x:c>
      <x:c r="I50" s="24" t="n">
        <x:v>0</x:v>
      </x:c>
      <x:c r="J50" s="24" t="n">
        <x:v>0</x:v>
      </x:c>
      <x:c r="K50" s="25"/>
      <x:c r="L50" s="9"/>
      <x:c r="M50" s="26" t="str">
        <x:f>IF(COUNT(H50:J50)=3,IF(C50="Unused",IF(AND(COUNT(H50:J50)=3,MIN(H50:J50)=0,MAX(H50:J50)=0),"Unused","Check unused"),IF(AND(C50="Recorded",LEN(E50)&gt;0,LEN(F50)&gt;0,OR(G50="USD",G50="EUR",G50="GBP",G50="CAD",G50="AUD"),COUNT(H50:J50)=3,MIN(H50:J50)&gt;=0,I50&lt;=H50,H50=ROUND(H50,2),I50=ROUND(I50,2),J50=ROUND(J50,2),IF(AND(ISNUMBER(D50),ISNUMBER($D$4)),AND(IF(ISNUMBER(D50),AND(D50&gt;=DATE(1900,1,1),D50&lt;=DATE(2200,12,31),D50=INT(D50)),FALSE),IF(ISNUMBER($D$4),AND($D$4&gt;=DATE(1900,1,1),$D$4&lt;=DATE(2200,12,31),$D$4=INT($D$4)),FALSE),D50&lt;=$D$4),FALSE),IF(G50="USD",TRUE,IF(ISNUMBER(K50),AND(K50&gt;0,IF(AND(ISNUMBER(L50),ISNUMBER(D50)),AND(IF(ISNUMBER(L50),AND(L50&gt;=DATE(1900,1,1),L50&lt;=DATE(2200,12,31),L50=INT(L50)),FALSE),IF(ISNUMBER(D50),AND(D50&gt;=DATE(1900,1,1),D50&lt;=DATE(2200,12,31),D50=INT(D50)),FALSE),L50&lt;=D50),FALSE)),FALSE))),"Ready","Check inputs")),"Check inputs")</x:f>
        <x:v>Unused</x:v>
      </x:c>
      <x:c r="N50" s="28" t="n">
        <x:f>IF(M50="Ready",ROUND(H50-I50-J50,2),IF(M50="Unused",0,"n.a."))</x:f>
        <x:v>0</x:v>
      </x:c>
      <x:c r="O50" s="26" t="n">
        <x:f>IF(M50="Ready",ROUND(H50*S50,2),IF(M50="Unused",0,"n.a."))</x:f>
        <x:v>0</x:v>
      </x:c>
      <x:c r="P50" s="26" t="n">
        <x:f>IF(M50="Ready",ROUND(I50*S50,2),IF(M50="Unused",0,"n.a."))</x:f>
        <x:v>0</x:v>
      </x:c>
      <x:c r="Q50" s="26" t="n">
        <x:f>IF(M50="Ready",ROUND(J50*S50,2),IF(M50="Unused",0,"n.a."))</x:f>
        <x:v>0</x:v>
      </x:c>
      <x:c r="R50" s="26" t="n">
        <x:f>IF(M50="Ready",O50-P50-Q50,IF(M50="Unused",0,"n.a."))</x:f>
        <x:v>0</x:v>
      </x:c>
      <x:c r="S50" s="27" t="n">
        <x:f>IF(M50="Ready",IF(G50="USD",1,K50),IF(M50="Unused",0,"n.a."))</x:f>
        <x:v>0</x:v>
      </x:c>
    </x:row>
    <x:row r="51" ht="23" customHeight="1">
      <x:c r="A51" s="2"/>
      <x:c r="B51" s="2"/>
      <x:c r="C51" s="22" t="str">
        <x:v>Unused</x:v>
      </x:c>
      <x:c r="D51" s="9"/>
      <x:c r="E51" s="23" t="str">
        <x:v>Unused 32</x:v>
      </x:c>
      <x:c r="F51" s="23" t="str">
        <x:v>Unused 32</x:v>
      </x:c>
      <x:c r="G51" s="23" t="str">
        <x:v>USD</x:v>
      </x:c>
      <x:c r="H51" s="24" t="n">
        <x:v>0</x:v>
      </x:c>
      <x:c r="I51" s="24" t="n">
        <x:v>0</x:v>
      </x:c>
      <x:c r="J51" s="24" t="n">
        <x:v>0</x:v>
      </x:c>
      <x:c r="K51" s="25"/>
      <x:c r="L51" s="9"/>
      <x:c r="M51" s="26" t="str">
        <x:f>IF(COUNT(H51:J51)=3,IF(C51="Unused",IF(AND(COUNT(H51:J51)=3,MIN(H51:J51)=0,MAX(H51:J51)=0),"Unused","Check unused"),IF(AND(C51="Recorded",LEN(E51)&gt;0,LEN(F51)&gt;0,OR(G51="USD",G51="EUR",G51="GBP",G51="CAD",G51="AUD"),COUNT(H51:J51)=3,MIN(H51:J51)&gt;=0,I51&lt;=H51,H51=ROUND(H51,2),I51=ROUND(I51,2),J51=ROUND(J51,2),IF(AND(ISNUMBER(D51),ISNUMBER($D$4)),AND(IF(ISNUMBER(D51),AND(D51&gt;=DATE(1900,1,1),D51&lt;=DATE(2200,12,31),D51=INT(D51)),FALSE),IF(ISNUMBER($D$4),AND($D$4&gt;=DATE(1900,1,1),$D$4&lt;=DATE(2200,12,31),$D$4=INT($D$4)),FALSE),D51&lt;=$D$4),FALSE),IF(G51="USD",TRUE,IF(ISNUMBER(K51),AND(K51&gt;0,IF(AND(ISNUMBER(L51),ISNUMBER(D51)),AND(IF(ISNUMBER(L51),AND(L51&gt;=DATE(1900,1,1),L51&lt;=DATE(2200,12,31),L51=INT(L51)),FALSE),IF(ISNUMBER(D51),AND(D51&gt;=DATE(1900,1,1),D51&lt;=DATE(2200,12,31),D51=INT(D51)),FALSE),L51&lt;=D51),FALSE)),FALSE))),"Ready","Check inputs")),"Check inputs")</x:f>
        <x:v>Unused</x:v>
      </x:c>
      <x:c r="N51" s="28" t="n">
        <x:f>IF(M51="Ready",ROUND(H51-I51-J51,2),IF(M51="Unused",0,"n.a."))</x:f>
        <x:v>0</x:v>
      </x:c>
      <x:c r="O51" s="26" t="n">
        <x:f>IF(M51="Ready",ROUND(H51*S51,2),IF(M51="Unused",0,"n.a."))</x:f>
        <x:v>0</x:v>
      </x:c>
      <x:c r="P51" s="26" t="n">
        <x:f>IF(M51="Ready",ROUND(I51*S51,2),IF(M51="Unused",0,"n.a."))</x:f>
        <x:v>0</x:v>
      </x:c>
      <x:c r="Q51" s="26" t="n">
        <x:f>IF(M51="Ready",ROUND(J51*S51,2),IF(M51="Unused",0,"n.a."))</x:f>
        <x:v>0</x:v>
      </x:c>
      <x:c r="R51" s="26" t="n">
        <x:f>IF(M51="Ready",O51-P51-Q51,IF(M51="Unused",0,"n.a."))</x:f>
        <x:v>0</x:v>
      </x:c>
      <x:c r="S51" s="27" t="n">
        <x:f>IF(M51="Ready",IF(G51="USD",1,K51),IF(M51="Unused",0,"n.a."))</x:f>
        <x:v>0</x:v>
      </x:c>
    </x:row>
    <x:row r="52" ht="23" customHeight="1">
      <x:c r="A52" s="2"/>
      <x:c r="B52" s="2"/>
      <x:c r="C52" s="22" t="str">
        <x:v>Unused</x:v>
      </x:c>
      <x:c r="D52" s="9"/>
      <x:c r="E52" s="23" t="str">
        <x:v>Unused 33</x:v>
      </x:c>
      <x:c r="F52" s="23" t="str">
        <x:v>Unused 33</x:v>
      </x:c>
      <x:c r="G52" s="23" t="str">
        <x:v>USD</x:v>
      </x:c>
      <x:c r="H52" s="24" t="n">
        <x:v>0</x:v>
      </x:c>
      <x:c r="I52" s="24" t="n">
        <x:v>0</x:v>
      </x:c>
      <x:c r="J52" s="24" t="n">
        <x:v>0</x:v>
      </x:c>
      <x:c r="K52" s="25"/>
      <x:c r="L52" s="9"/>
      <x:c r="M52" s="26" t="str">
        <x:f>IF(COUNT(H52:J52)=3,IF(C52="Unused",IF(AND(COUNT(H52:J52)=3,MIN(H52:J52)=0,MAX(H52:J52)=0),"Unused","Check unused"),IF(AND(C52="Recorded",LEN(E52)&gt;0,LEN(F52)&gt;0,OR(G52="USD",G52="EUR",G52="GBP",G52="CAD",G52="AUD"),COUNT(H52:J52)=3,MIN(H52:J52)&gt;=0,I52&lt;=H52,H52=ROUND(H52,2),I52=ROUND(I52,2),J52=ROUND(J52,2),IF(AND(ISNUMBER(D52),ISNUMBER($D$4)),AND(IF(ISNUMBER(D52),AND(D52&gt;=DATE(1900,1,1),D52&lt;=DATE(2200,12,31),D52=INT(D52)),FALSE),IF(ISNUMBER($D$4),AND($D$4&gt;=DATE(1900,1,1),$D$4&lt;=DATE(2200,12,31),$D$4=INT($D$4)),FALSE),D52&lt;=$D$4),FALSE),IF(G52="USD",TRUE,IF(ISNUMBER(K52),AND(K52&gt;0,IF(AND(ISNUMBER(L52),ISNUMBER(D52)),AND(IF(ISNUMBER(L52),AND(L52&gt;=DATE(1900,1,1),L52&lt;=DATE(2200,12,31),L52=INT(L52)),FALSE),IF(ISNUMBER(D52),AND(D52&gt;=DATE(1900,1,1),D52&lt;=DATE(2200,12,31),D52=INT(D52)),FALSE),L52&lt;=D52),FALSE)),FALSE))),"Ready","Check inputs")),"Check inputs")</x:f>
        <x:v>Unused</x:v>
      </x:c>
      <x:c r="N52" s="28" t="n">
        <x:f>IF(M52="Ready",ROUND(H52-I52-J52,2),IF(M52="Unused",0,"n.a."))</x:f>
        <x:v>0</x:v>
      </x:c>
      <x:c r="O52" s="26" t="n">
        <x:f>IF(M52="Ready",ROUND(H52*S52,2),IF(M52="Unused",0,"n.a."))</x:f>
        <x:v>0</x:v>
      </x:c>
      <x:c r="P52" s="26" t="n">
        <x:f>IF(M52="Ready",ROUND(I52*S52,2),IF(M52="Unused",0,"n.a."))</x:f>
        <x:v>0</x:v>
      </x:c>
      <x:c r="Q52" s="26" t="n">
        <x:f>IF(M52="Ready",ROUND(J52*S52,2),IF(M52="Unused",0,"n.a."))</x:f>
        <x:v>0</x:v>
      </x:c>
      <x:c r="R52" s="26" t="n">
        <x:f>IF(M52="Ready",O52-P52-Q52,IF(M52="Unused",0,"n.a."))</x:f>
        <x:v>0</x:v>
      </x:c>
      <x:c r="S52" s="27" t="n">
        <x:f>IF(M52="Ready",IF(G52="USD",1,K52),IF(M52="Unused",0,"n.a."))</x:f>
        <x:v>0</x:v>
      </x:c>
    </x:row>
    <x:row r="53" ht="23" customHeight="1">
      <x:c r="A53" s="2"/>
      <x:c r="B53" s="2"/>
      <x:c r="C53" s="22" t="str">
        <x:v>Unused</x:v>
      </x:c>
      <x:c r="D53" s="9"/>
      <x:c r="E53" s="23" t="str">
        <x:v>Unused 34</x:v>
      </x:c>
      <x:c r="F53" s="23" t="str">
        <x:v>Unused 34</x:v>
      </x:c>
      <x:c r="G53" s="23" t="str">
        <x:v>USD</x:v>
      </x:c>
      <x:c r="H53" s="24" t="n">
        <x:v>0</x:v>
      </x:c>
      <x:c r="I53" s="24" t="n">
        <x:v>0</x:v>
      </x:c>
      <x:c r="J53" s="24" t="n">
        <x:v>0</x:v>
      </x:c>
      <x:c r="K53" s="25"/>
      <x:c r="L53" s="9"/>
      <x:c r="M53" s="26" t="str">
        <x:f>IF(COUNT(H53:J53)=3,IF(C53="Unused",IF(AND(COUNT(H53:J53)=3,MIN(H53:J53)=0,MAX(H53:J53)=0),"Unused","Check unused"),IF(AND(C53="Recorded",LEN(E53)&gt;0,LEN(F53)&gt;0,OR(G53="USD",G53="EUR",G53="GBP",G53="CAD",G53="AUD"),COUNT(H53:J53)=3,MIN(H53:J53)&gt;=0,I53&lt;=H53,H53=ROUND(H53,2),I53=ROUND(I53,2),J53=ROUND(J53,2),IF(AND(ISNUMBER(D53),ISNUMBER($D$4)),AND(IF(ISNUMBER(D53),AND(D53&gt;=DATE(1900,1,1),D53&lt;=DATE(2200,12,31),D53=INT(D53)),FALSE),IF(ISNUMBER($D$4),AND($D$4&gt;=DATE(1900,1,1),$D$4&lt;=DATE(2200,12,31),$D$4=INT($D$4)),FALSE),D53&lt;=$D$4),FALSE),IF(G53="USD",TRUE,IF(ISNUMBER(K53),AND(K53&gt;0,IF(AND(ISNUMBER(L53),ISNUMBER(D53)),AND(IF(ISNUMBER(L53),AND(L53&gt;=DATE(1900,1,1),L53&lt;=DATE(2200,12,31),L53=INT(L53)),FALSE),IF(ISNUMBER(D53),AND(D53&gt;=DATE(1900,1,1),D53&lt;=DATE(2200,12,31),D53=INT(D53)),FALSE),L53&lt;=D53),FALSE)),FALSE))),"Ready","Check inputs")),"Check inputs")</x:f>
        <x:v>Unused</x:v>
      </x:c>
      <x:c r="N53" s="28" t="n">
        <x:f>IF(M53="Ready",ROUND(H53-I53-J53,2),IF(M53="Unused",0,"n.a."))</x:f>
        <x:v>0</x:v>
      </x:c>
      <x:c r="O53" s="26" t="n">
        <x:f>IF(M53="Ready",ROUND(H53*S53,2),IF(M53="Unused",0,"n.a."))</x:f>
        <x:v>0</x:v>
      </x:c>
      <x:c r="P53" s="26" t="n">
        <x:f>IF(M53="Ready",ROUND(I53*S53,2),IF(M53="Unused",0,"n.a."))</x:f>
        <x:v>0</x:v>
      </x:c>
      <x:c r="Q53" s="26" t="n">
        <x:f>IF(M53="Ready",ROUND(J53*S53,2),IF(M53="Unused",0,"n.a."))</x:f>
        <x:v>0</x:v>
      </x:c>
      <x:c r="R53" s="26" t="n">
        <x:f>IF(M53="Ready",O53-P53-Q53,IF(M53="Unused",0,"n.a."))</x:f>
        <x:v>0</x:v>
      </x:c>
      <x:c r="S53" s="27" t="n">
        <x:f>IF(M53="Ready",IF(G53="USD",1,K53),IF(M53="Unused",0,"n.a."))</x:f>
        <x:v>0</x:v>
      </x:c>
    </x:row>
    <x:row r="54" ht="23" customHeight="1">
      <x:c r="A54" s="2"/>
      <x:c r="B54" s="2"/>
      <x:c r="C54" s="22" t="str">
        <x:v>Unused</x:v>
      </x:c>
      <x:c r="D54" s="9"/>
      <x:c r="E54" s="23" t="str">
        <x:v>Unused 35</x:v>
      </x:c>
      <x:c r="F54" s="23" t="str">
        <x:v>Unused 35</x:v>
      </x:c>
      <x:c r="G54" s="23" t="str">
        <x:v>USD</x:v>
      </x:c>
      <x:c r="H54" s="24" t="n">
        <x:v>0</x:v>
      </x:c>
      <x:c r="I54" s="24" t="n">
        <x:v>0</x:v>
      </x:c>
      <x:c r="J54" s="24" t="n">
        <x:v>0</x:v>
      </x:c>
      <x:c r="K54" s="25"/>
      <x:c r="L54" s="9"/>
      <x:c r="M54" s="26" t="str">
        <x:f>IF(COUNT(H54:J54)=3,IF(C54="Unused",IF(AND(COUNT(H54:J54)=3,MIN(H54:J54)=0,MAX(H54:J54)=0),"Unused","Check unused"),IF(AND(C54="Recorded",LEN(E54)&gt;0,LEN(F54)&gt;0,OR(G54="USD",G54="EUR",G54="GBP",G54="CAD",G54="AUD"),COUNT(H54:J54)=3,MIN(H54:J54)&gt;=0,I54&lt;=H54,H54=ROUND(H54,2),I54=ROUND(I54,2),J54=ROUND(J54,2),IF(AND(ISNUMBER(D54),ISNUMBER($D$4)),AND(IF(ISNUMBER(D54),AND(D54&gt;=DATE(1900,1,1),D54&lt;=DATE(2200,12,31),D54=INT(D54)),FALSE),IF(ISNUMBER($D$4),AND($D$4&gt;=DATE(1900,1,1),$D$4&lt;=DATE(2200,12,31),$D$4=INT($D$4)),FALSE),D54&lt;=$D$4),FALSE),IF(G54="USD",TRUE,IF(ISNUMBER(K54),AND(K54&gt;0,IF(AND(ISNUMBER(L54),ISNUMBER(D54)),AND(IF(ISNUMBER(L54),AND(L54&gt;=DATE(1900,1,1),L54&lt;=DATE(2200,12,31),L54=INT(L54)),FALSE),IF(ISNUMBER(D54),AND(D54&gt;=DATE(1900,1,1),D54&lt;=DATE(2200,12,31),D54=INT(D54)),FALSE),L54&lt;=D54),FALSE)),FALSE))),"Ready","Check inputs")),"Check inputs")</x:f>
        <x:v>Unused</x:v>
      </x:c>
      <x:c r="N54" s="28" t="n">
        <x:f>IF(M54="Ready",ROUND(H54-I54-J54,2),IF(M54="Unused",0,"n.a."))</x:f>
        <x:v>0</x:v>
      </x:c>
      <x:c r="O54" s="26" t="n">
        <x:f>IF(M54="Ready",ROUND(H54*S54,2),IF(M54="Unused",0,"n.a."))</x:f>
        <x:v>0</x:v>
      </x:c>
      <x:c r="P54" s="26" t="n">
        <x:f>IF(M54="Ready",ROUND(I54*S54,2),IF(M54="Unused",0,"n.a."))</x:f>
        <x:v>0</x:v>
      </x:c>
      <x:c r="Q54" s="26" t="n">
        <x:f>IF(M54="Ready",ROUND(J54*S54,2),IF(M54="Unused",0,"n.a."))</x:f>
        <x:v>0</x:v>
      </x:c>
      <x:c r="R54" s="26" t="n">
        <x:f>IF(M54="Ready",O54-P54-Q54,IF(M54="Unused",0,"n.a."))</x:f>
        <x:v>0</x:v>
      </x:c>
      <x:c r="S54" s="27" t="n">
        <x:f>IF(M54="Ready",IF(G54="USD",1,K54),IF(M54="Unused",0,"n.a."))</x:f>
        <x:v>0</x:v>
      </x:c>
    </x:row>
    <x:row r="55" ht="23" customHeight="1">
      <x:c r="A55" s="2"/>
      <x:c r="B55" s="2"/>
      <x:c r="C55" s="22" t="str">
        <x:v>Unused</x:v>
      </x:c>
      <x:c r="D55" s="9"/>
      <x:c r="E55" s="23" t="str">
        <x:v>Unused 36</x:v>
      </x:c>
      <x:c r="F55" s="23" t="str">
        <x:v>Unused 36</x:v>
      </x:c>
      <x:c r="G55" s="23" t="str">
        <x:v>USD</x:v>
      </x:c>
      <x:c r="H55" s="24" t="n">
        <x:v>0</x:v>
      </x:c>
      <x:c r="I55" s="24" t="n">
        <x:v>0</x:v>
      </x:c>
      <x:c r="J55" s="24" t="n">
        <x:v>0</x:v>
      </x:c>
      <x:c r="K55" s="25"/>
      <x:c r="L55" s="9"/>
      <x:c r="M55" s="26" t="str">
        <x:f>IF(COUNT(H55:J55)=3,IF(C55="Unused",IF(AND(COUNT(H55:J55)=3,MIN(H55:J55)=0,MAX(H55:J55)=0),"Unused","Check unused"),IF(AND(C55="Recorded",LEN(E55)&gt;0,LEN(F55)&gt;0,OR(G55="USD",G55="EUR",G55="GBP",G55="CAD",G55="AUD"),COUNT(H55:J55)=3,MIN(H55:J55)&gt;=0,I55&lt;=H55,H55=ROUND(H55,2),I55=ROUND(I55,2),J55=ROUND(J55,2),IF(AND(ISNUMBER(D55),ISNUMBER($D$4)),AND(IF(ISNUMBER(D55),AND(D55&gt;=DATE(1900,1,1),D55&lt;=DATE(2200,12,31),D55=INT(D55)),FALSE),IF(ISNUMBER($D$4),AND($D$4&gt;=DATE(1900,1,1),$D$4&lt;=DATE(2200,12,31),$D$4=INT($D$4)),FALSE),D55&lt;=$D$4),FALSE),IF(G55="USD",TRUE,IF(ISNUMBER(K55),AND(K55&gt;0,IF(AND(ISNUMBER(L55),ISNUMBER(D55)),AND(IF(ISNUMBER(L55),AND(L55&gt;=DATE(1900,1,1),L55&lt;=DATE(2200,12,31),L55=INT(L55)),FALSE),IF(ISNUMBER(D55),AND(D55&gt;=DATE(1900,1,1),D55&lt;=DATE(2200,12,31),D55=INT(D55)),FALSE),L55&lt;=D55),FALSE)),FALSE))),"Ready","Check inputs")),"Check inputs")</x:f>
        <x:v>Unused</x:v>
      </x:c>
      <x:c r="N55" s="28" t="n">
        <x:f>IF(M55="Ready",ROUND(H55-I55-J55,2),IF(M55="Unused",0,"n.a."))</x:f>
        <x:v>0</x:v>
      </x:c>
      <x:c r="O55" s="26" t="n">
        <x:f>IF(M55="Ready",ROUND(H55*S55,2),IF(M55="Unused",0,"n.a."))</x:f>
        <x:v>0</x:v>
      </x:c>
      <x:c r="P55" s="26" t="n">
        <x:f>IF(M55="Ready",ROUND(I55*S55,2),IF(M55="Unused",0,"n.a."))</x:f>
        <x:v>0</x:v>
      </x:c>
      <x:c r="Q55" s="26" t="n">
        <x:f>IF(M55="Ready",ROUND(J55*S55,2),IF(M55="Unused",0,"n.a."))</x:f>
        <x:v>0</x:v>
      </x:c>
      <x:c r="R55" s="26" t="n">
        <x:f>IF(M55="Ready",O55-P55-Q55,IF(M55="Unused",0,"n.a."))</x:f>
        <x:v>0</x:v>
      </x:c>
      <x:c r="S55" s="27" t="n">
        <x:f>IF(M55="Ready",IF(G55="USD",1,K55),IF(M55="Unused",0,"n.a."))</x:f>
        <x:v>0</x:v>
      </x:c>
    </x:row>
    <x:row r="56" ht="23" customHeight="1">
      <x:c r="A56" s="2"/>
      <x:c r="B56" s="2"/>
      <x:c r="C56" s="22" t="str">
        <x:v>Unused</x:v>
      </x:c>
      <x:c r="D56" s="9"/>
      <x:c r="E56" s="23" t="str">
        <x:v>Unused 37</x:v>
      </x:c>
      <x:c r="F56" s="23" t="str">
        <x:v>Unused 37</x:v>
      </x:c>
      <x:c r="G56" s="23" t="str">
        <x:v>USD</x:v>
      </x:c>
      <x:c r="H56" s="24" t="n">
        <x:v>0</x:v>
      </x:c>
      <x:c r="I56" s="24" t="n">
        <x:v>0</x:v>
      </x:c>
      <x:c r="J56" s="24" t="n">
        <x:v>0</x:v>
      </x:c>
      <x:c r="K56" s="25"/>
      <x:c r="L56" s="9"/>
      <x:c r="M56" s="26" t="str">
        <x:f>IF(COUNT(H56:J56)=3,IF(C56="Unused",IF(AND(COUNT(H56:J56)=3,MIN(H56:J56)=0,MAX(H56:J56)=0),"Unused","Check unused"),IF(AND(C56="Recorded",LEN(E56)&gt;0,LEN(F56)&gt;0,OR(G56="USD",G56="EUR",G56="GBP",G56="CAD",G56="AUD"),COUNT(H56:J56)=3,MIN(H56:J56)&gt;=0,I56&lt;=H56,H56=ROUND(H56,2),I56=ROUND(I56,2),J56=ROUND(J56,2),IF(AND(ISNUMBER(D56),ISNUMBER($D$4)),AND(IF(ISNUMBER(D56),AND(D56&gt;=DATE(1900,1,1),D56&lt;=DATE(2200,12,31),D56=INT(D56)),FALSE),IF(ISNUMBER($D$4),AND($D$4&gt;=DATE(1900,1,1),$D$4&lt;=DATE(2200,12,31),$D$4=INT($D$4)),FALSE),D56&lt;=$D$4),FALSE),IF(G56="USD",TRUE,IF(ISNUMBER(K56),AND(K56&gt;0,IF(AND(ISNUMBER(L56),ISNUMBER(D56)),AND(IF(ISNUMBER(L56),AND(L56&gt;=DATE(1900,1,1),L56&lt;=DATE(2200,12,31),L56=INT(L56)),FALSE),IF(ISNUMBER(D56),AND(D56&gt;=DATE(1900,1,1),D56&lt;=DATE(2200,12,31),D56=INT(D56)),FALSE),L56&lt;=D56),FALSE)),FALSE))),"Ready","Check inputs")),"Check inputs")</x:f>
        <x:v>Unused</x:v>
      </x:c>
      <x:c r="N56" s="28" t="n">
        <x:f>IF(M56="Ready",ROUND(H56-I56-J56,2),IF(M56="Unused",0,"n.a."))</x:f>
        <x:v>0</x:v>
      </x:c>
      <x:c r="O56" s="26" t="n">
        <x:f>IF(M56="Ready",ROUND(H56*S56,2),IF(M56="Unused",0,"n.a."))</x:f>
        <x:v>0</x:v>
      </x:c>
      <x:c r="P56" s="26" t="n">
        <x:f>IF(M56="Ready",ROUND(I56*S56,2),IF(M56="Unused",0,"n.a."))</x:f>
        <x:v>0</x:v>
      </x:c>
      <x:c r="Q56" s="26" t="n">
        <x:f>IF(M56="Ready",ROUND(J56*S56,2),IF(M56="Unused",0,"n.a."))</x:f>
        <x:v>0</x:v>
      </x:c>
      <x:c r="R56" s="26" t="n">
        <x:f>IF(M56="Ready",O56-P56-Q56,IF(M56="Unused",0,"n.a."))</x:f>
        <x:v>0</x:v>
      </x:c>
      <x:c r="S56" s="27" t="n">
        <x:f>IF(M56="Ready",IF(G56="USD",1,K56),IF(M56="Unused",0,"n.a."))</x:f>
        <x:v>0</x:v>
      </x:c>
    </x:row>
    <x:row r="57" ht="23" customHeight="1">
      <x:c r="A57" s="2"/>
      <x:c r="B57" s="2"/>
      <x:c r="C57" s="22" t="str">
        <x:v>Unused</x:v>
      </x:c>
      <x:c r="D57" s="9"/>
      <x:c r="E57" s="23" t="str">
        <x:v>Unused 38</x:v>
      </x:c>
      <x:c r="F57" s="23" t="str">
        <x:v>Unused 38</x:v>
      </x:c>
      <x:c r="G57" s="23" t="str">
        <x:v>USD</x:v>
      </x:c>
      <x:c r="H57" s="24" t="n">
        <x:v>0</x:v>
      </x:c>
      <x:c r="I57" s="24" t="n">
        <x:v>0</x:v>
      </x:c>
      <x:c r="J57" s="24" t="n">
        <x:v>0</x:v>
      </x:c>
      <x:c r="K57" s="25"/>
      <x:c r="L57" s="9"/>
      <x:c r="M57" s="26" t="str">
        <x:f>IF(COUNT(H57:J57)=3,IF(C57="Unused",IF(AND(COUNT(H57:J57)=3,MIN(H57:J57)=0,MAX(H57:J57)=0),"Unused","Check unused"),IF(AND(C57="Recorded",LEN(E57)&gt;0,LEN(F57)&gt;0,OR(G57="USD",G57="EUR",G57="GBP",G57="CAD",G57="AUD"),COUNT(H57:J57)=3,MIN(H57:J57)&gt;=0,I57&lt;=H57,H57=ROUND(H57,2),I57=ROUND(I57,2),J57=ROUND(J57,2),IF(AND(ISNUMBER(D57),ISNUMBER($D$4)),AND(IF(ISNUMBER(D57),AND(D57&gt;=DATE(1900,1,1),D57&lt;=DATE(2200,12,31),D57=INT(D57)),FALSE),IF(ISNUMBER($D$4),AND($D$4&gt;=DATE(1900,1,1),$D$4&lt;=DATE(2200,12,31),$D$4=INT($D$4)),FALSE),D57&lt;=$D$4),FALSE),IF(G57="USD",TRUE,IF(ISNUMBER(K57),AND(K57&gt;0,IF(AND(ISNUMBER(L57),ISNUMBER(D57)),AND(IF(ISNUMBER(L57),AND(L57&gt;=DATE(1900,1,1),L57&lt;=DATE(2200,12,31),L57=INT(L57)),FALSE),IF(ISNUMBER(D57),AND(D57&gt;=DATE(1900,1,1),D57&lt;=DATE(2200,12,31),D57=INT(D57)),FALSE),L57&lt;=D57),FALSE)),FALSE))),"Ready","Check inputs")),"Check inputs")</x:f>
        <x:v>Unused</x:v>
      </x:c>
      <x:c r="N57" s="28" t="n">
        <x:f>IF(M57="Ready",ROUND(H57-I57-J57,2),IF(M57="Unused",0,"n.a."))</x:f>
        <x:v>0</x:v>
      </x:c>
      <x:c r="O57" s="26" t="n">
        <x:f>IF(M57="Ready",ROUND(H57*S57,2),IF(M57="Unused",0,"n.a."))</x:f>
        <x:v>0</x:v>
      </x:c>
      <x:c r="P57" s="26" t="n">
        <x:f>IF(M57="Ready",ROUND(I57*S57,2),IF(M57="Unused",0,"n.a."))</x:f>
        <x:v>0</x:v>
      </x:c>
      <x:c r="Q57" s="26" t="n">
        <x:f>IF(M57="Ready",ROUND(J57*S57,2),IF(M57="Unused",0,"n.a."))</x:f>
        <x:v>0</x:v>
      </x:c>
      <x:c r="R57" s="26" t="n">
        <x:f>IF(M57="Ready",O57-P57-Q57,IF(M57="Unused",0,"n.a."))</x:f>
        <x:v>0</x:v>
      </x:c>
      <x:c r="S57" s="27" t="n">
        <x:f>IF(M57="Ready",IF(G57="USD",1,K57),IF(M57="Unused",0,"n.a."))</x:f>
        <x:v>0</x:v>
      </x:c>
    </x:row>
    <x:row r="58" ht="23" customHeight="1">
      <x:c r="A58" s="2"/>
      <x:c r="B58" s="2"/>
      <x:c r="C58" s="22" t="str">
        <x:v>Unused</x:v>
      </x:c>
      <x:c r="D58" s="9"/>
      <x:c r="E58" s="23" t="str">
        <x:v>Unused 39</x:v>
      </x:c>
      <x:c r="F58" s="23" t="str">
        <x:v>Unused 39</x:v>
      </x:c>
      <x:c r="G58" s="23" t="str">
        <x:v>USD</x:v>
      </x:c>
      <x:c r="H58" s="24" t="n">
        <x:v>0</x:v>
      </x:c>
      <x:c r="I58" s="24" t="n">
        <x:v>0</x:v>
      </x:c>
      <x:c r="J58" s="24" t="n">
        <x:v>0</x:v>
      </x:c>
      <x:c r="K58" s="25"/>
      <x:c r="L58" s="9"/>
      <x:c r="M58" s="26" t="str">
        <x:f>IF(COUNT(H58:J58)=3,IF(C58="Unused",IF(AND(COUNT(H58:J58)=3,MIN(H58:J58)=0,MAX(H58:J58)=0),"Unused","Check unused"),IF(AND(C58="Recorded",LEN(E58)&gt;0,LEN(F58)&gt;0,OR(G58="USD",G58="EUR",G58="GBP",G58="CAD",G58="AUD"),COUNT(H58:J58)=3,MIN(H58:J58)&gt;=0,I58&lt;=H58,H58=ROUND(H58,2),I58=ROUND(I58,2),J58=ROUND(J58,2),IF(AND(ISNUMBER(D58),ISNUMBER($D$4)),AND(IF(ISNUMBER(D58),AND(D58&gt;=DATE(1900,1,1),D58&lt;=DATE(2200,12,31),D58=INT(D58)),FALSE),IF(ISNUMBER($D$4),AND($D$4&gt;=DATE(1900,1,1),$D$4&lt;=DATE(2200,12,31),$D$4=INT($D$4)),FALSE),D58&lt;=$D$4),FALSE),IF(G58="USD",TRUE,IF(ISNUMBER(K58),AND(K58&gt;0,IF(AND(ISNUMBER(L58),ISNUMBER(D58)),AND(IF(ISNUMBER(L58),AND(L58&gt;=DATE(1900,1,1),L58&lt;=DATE(2200,12,31),L58=INT(L58)),FALSE),IF(ISNUMBER(D58),AND(D58&gt;=DATE(1900,1,1),D58&lt;=DATE(2200,12,31),D58=INT(D58)),FALSE),L58&lt;=D58),FALSE)),FALSE))),"Ready","Check inputs")),"Check inputs")</x:f>
        <x:v>Unused</x:v>
      </x:c>
      <x:c r="N58" s="28" t="n">
        <x:f>IF(M58="Ready",ROUND(H58-I58-J58,2),IF(M58="Unused",0,"n.a."))</x:f>
        <x:v>0</x:v>
      </x:c>
      <x:c r="O58" s="26" t="n">
        <x:f>IF(M58="Ready",ROUND(H58*S58,2),IF(M58="Unused",0,"n.a."))</x:f>
        <x:v>0</x:v>
      </x:c>
      <x:c r="P58" s="26" t="n">
        <x:f>IF(M58="Ready",ROUND(I58*S58,2),IF(M58="Unused",0,"n.a."))</x:f>
        <x:v>0</x:v>
      </x:c>
      <x:c r="Q58" s="26" t="n">
        <x:f>IF(M58="Ready",ROUND(J58*S58,2),IF(M58="Unused",0,"n.a."))</x:f>
        <x:v>0</x:v>
      </x:c>
      <x:c r="R58" s="26" t="n">
        <x:f>IF(M58="Ready",O58-P58-Q58,IF(M58="Unused",0,"n.a."))</x:f>
        <x:v>0</x:v>
      </x:c>
      <x:c r="S58" s="27" t="n">
        <x:f>IF(M58="Ready",IF(G58="USD",1,K58),IF(M58="Unused",0,"n.a."))</x:f>
        <x:v>0</x:v>
      </x:c>
    </x:row>
    <x:row r="59" ht="23" customHeight="1">
      <x:c r="A59" s="2"/>
      <x:c r="B59" s="2"/>
      <x:c r="C59" s="22" t="str">
        <x:v>Unused</x:v>
      </x:c>
      <x:c r="D59" s="9"/>
      <x:c r="E59" s="23" t="str">
        <x:v>Unused 40</x:v>
      </x:c>
      <x:c r="F59" s="23" t="str">
        <x:v>Unused 40</x:v>
      </x:c>
      <x:c r="G59" s="23" t="str">
        <x:v>USD</x:v>
      </x:c>
      <x:c r="H59" s="24" t="n">
        <x:v>0</x:v>
      </x:c>
      <x:c r="I59" s="24" t="n">
        <x:v>0</x:v>
      </x:c>
      <x:c r="J59" s="24" t="n">
        <x:v>0</x:v>
      </x:c>
      <x:c r="K59" s="25"/>
      <x:c r="L59" s="9"/>
      <x:c r="M59" s="26" t="str">
        <x:f>IF(COUNT(H59:J59)=3,IF(C59="Unused",IF(AND(COUNT(H59:J59)=3,MIN(H59:J59)=0,MAX(H59:J59)=0),"Unused","Check unused"),IF(AND(C59="Recorded",LEN(E59)&gt;0,LEN(F59)&gt;0,OR(G59="USD",G59="EUR",G59="GBP",G59="CAD",G59="AUD"),COUNT(H59:J59)=3,MIN(H59:J59)&gt;=0,I59&lt;=H59,H59=ROUND(H59,2),I59=ROUND(I59,2),J59=ROUND(J59,2),IF(AND(ISNUMBER(D59),ISNUMBER($D$4)),AND(IF(ISNUMBER(D59),AND(D59&gt;=DATE(1900,1,1),D59&lt;=DATE(2200,12,31),D59=INT(D59)),FALSE),IF(ISNUMBER($D$4),AND($D$4&gt;=DATE(1900,1,1),$D$4&lt;=DATE(2200,12,31),$D$4=INT($D$4)),FALSE),D59&lt;=$D$4),FALSE),IF(G59="USD",TRUE,IF(ISNUMBER(K59),AND(K59&gt;0,IF(AND(ISNUMBER(L59),ISNUMBER(D59)),AND(IF(ISNUMBER(L59),AND(L59&gt;=DATE(1900,1,1),L59&lt;=DATE(2200,12,31),L59=INT(L59)),FALSE),IF(ISNUMBER(D59),AND(D59&gt;=DATE(1900,1,1),D59&lt;=DATE(2200,12,31),D59=INT(D59)),FALSE),L59&lt;=D59),FALSE)),FALSE))),"Ready","Check inputs")),"Check inputs")</x:f>
        <x:v>Unused</x:v>
      </x:c>
      <x:c r="N59" s="28" t="n">
        <x:f>IF(M59="Ready",ROUND(H59-I59-J59,2),IF(M59="Unused",0,"n.a."))</x:f>
        <x:v>0</x:v>
      </x:c>
      <x:c r="O59" s="26" t="n">
        <x:f>IF(M59="Ready",ROUND(H59*S59,2),IF(M59="Unused",0,"n.a."))</x:f>
        <x:v>0</x:v>
      </x:c>
      <x:c r="P59" s="26" t="n">
        <x:f>IF(M59="Ready",ROUND(I59*S59,2),IF(M59="Unused",0,"n.a."))</x:f>
        <x:v>0</x:v>
      </x:c>
      <x:c r="Q59" s="26" t="n">
        <x:f>IF(M59="Ready",ROUND(J59*S59,2),IF(M59="Unused",0,"n.a."))</x:f>
        <x:v>0</x:v>
      </x:c>
      <x:c r="R59" s="26" t="n">
        <x:f>IF(M59="Ready",O59-P59-Q59,IF(M59="Unused",0,"n.a."))</x:f>
        <x:v>0</x:v>
      </x:c>
      <x:c r="S59" s="27" t="n">
        <x:f>IF(M59="Ready",IF(G59="USD",1,K59),IF(M59="Unused",0,"n.a."))</x:f>
        <x:v>0</x:v>
      </x:c>
    </x:row>
    <x:row r="60" ht="23" customHeight="1">
      <x:c r="A60" s="2"/>
      <x:c r="B60" s="2"/>
      <x:c r="C60" s="22" t="str">
        <x:v>Unused</x:v>
      </x:c>
      <x:c r="D60" s="9"/>
      <x:c r="E60" s="23" t="str">
        <x:v>Unused 41</x:v>
      </x:c>
      <x:c r="F60" s="23" t="str">
        <x:v>Unused 41</x:v>
      </x:c>
      <x:c r="G60" s="23" t="str">
        <x:v>USD</x:v>
      </x:c>
      <x:c r="H60" s="24" t="n">
        <x:v>0</x:v>
      </x:c>
      <x:c r="I60" s="24" t="n">
        <x:v>0</x:v>
      </x:c>
      <x:c r="J60" s="24" t="n">
        <x:v>0</x:v>
      </x:c>
      <x:c r="K60" s="25"/>
      <x:c r="L60" s="9"/>
      <x:c r="M60" s="26" t="str">
        <x:f>IF(COUNT(H60:J60)=3,IF(C60="Unused",IF(AND(COUNT(H60:J60)=3,MIN(H60:J60)=0,MAX(H60:J60)=0),"Unused","Check unused"),IF(AND(C60="Recorded",LEN(E60)&gt;0,LEN(F60)&gt;0,OR(G60="USD",G60="EUR",G60="GBP",G60="CAD",G60="AUD"),COUNT(H60:J60)=3,MIN(H60:J60)&gt;=0,I60&lt;=H60,H60=ROUND(H60,2),I60=ROUND(I60,2),J60=ROUND(J60,2),IF(AND(ISNUMBER(D60),ISNUMBER($D$4)),AND(IF(ISNUMBER(D60),AND(D60&gt;=DATE(1900,1,1),D60&lt;=DATE(2200,12,31),D60=INT(D60)),FALSE),IF(ISNUMBER($D$4),AND($D$4&gt;=DATE(1900,1,1),$D$4&lt;=DATE(2200,12,31),$D$4=INT($D$4)),FALSE),D60&lt;=$D$4),FALSE),IF(G60="USD",TRUE,IF(ISNUMBER(K60),AND(K60&gt;0,IF(AND(ISNUMBER(L60),ISNUMBER(D60)),AND(IF(ISNUMBER(L60),AND(L60&gt;=DATE(1900,1,1),L60&lt;=DATE(2200,12,31),L60=INT(L60)),FALSE),IF(ISNUMBER(D60),AND(D60&gt;=DATE(1900,1,1),D60&lt;=DATE(2200,12,31),D60=INT(D60)),FALSE),L60&lt;=D60),FALSE)),FALSE))),"Ready","Check inputs")),"Check inputs")</x:f>
        <x:v>Unused</x:v>
      </x:c>
      <x:c r="N60" s="28" t="n">
        <x:f>IF(M60="Ready",ROUND(H60-I60-J60,2),IF(M60="Unused",0,"n.a."))</x:f>
        <x:v>0</x:v>
      </x:c>
      <x:c r="O60" s="26" t="n">
        <x:f>IF(M60="Ready",ROUND(H60*S60,2),IF(M60="Unused",0,"n.a."))</x:f>
        <x:v>0</x:v>
      </x:c>
      <x:c r="P60" s="26" t="n">
        <x:f>IF(M60="Ready",ROUND(I60*S60,2),IF(M60="Unused",0,"n.a."))</x:f>
        <x:v>0</x:v>
      </x:c>
      <x:c r="Q60" s="26" t="n">
        <x:f>IF(M60="Ready",ROUND(J60*S60,2),IF(M60="Unused",0,"n.a."))</x:f>
        <x:v>0</x:v>
      </x:c>
      <x:c r="R60" s="26" t="n">
        <x:f>IF(M60="Ready",O60-P60-Q60,IF(M60="Unused",0,"n.a."))</x:f>
        <x:v>0</x:v>
      </x:c>
      <x:c r="S60" s="27" t="n">
        <x:f>IF(M60="Ready",IF(G60="USD",1,K60),IF(M60="Unused",0,"n.a."))</x:f>
        <x:v>0</x:v>
      </x:c>
    </x:row>
    <x:row r="61" ht="23" customHeight="1">
      <x:c r="A61" s="2"/>
      <x:c r="B61" s="2"/>
      <x:c r="C61" s="22" t="str">
        <x:v>Unused</x:v>
      </x:c>
      <x:c r="D61" s="9"/>
      <x:c r="E61" s="23" t="str">
        <x:v>Unused 42</x:v>
      </x:c>
      <x:c r="F61" s="23" t="str">
        <x:v>Unused 42</x:v>
      </x:c>
      <x:c r="G61" s="23" t="str">
        <x:v>USD</x:v>
      </x:c>
      <x:c r="H61" s="24" t="n">
        <x:v>0</x:v>
      </x:c>
      <x:c r="I61" s="24" t="n">
        <x:v>0</x:v>
      </x:c>
      <x:c r="J61" s="24" t="n">
        <x:v>0</x:v>
      </x:c>
      <x:c r="K61" s="25"/>
      <x:c r="L61" s="9"/>
      <x:c r="M61" s="26" t="str">
        <x:f>IF(COUNT(H61:J61)=3,IF(C61="Unused",IF(AND(COUNT(H61:J61)=3,MIN(H61:J61)=0,MAX(H61:J61)=0),"Unused","Check unused"),IF(AND(C61="Recorded",LEN(E61)&gt;0,LEN(F61)&gt;0,OR(G61="USD",G61="EUR",G61="GBP",G61="CAD",G61="AUD"),COUNT(H61:J61)=3,MIN(H61:J61)&gt;=0,I61&lt;=H61,H61=ROUND(H61,2),I61=ROUND(I61,2),J61=ROUND(J61,2),IF(AND(ISNUMBER(D61),ISNUMBER($D$4)),AND(IF(ISNUMBER(D61),AND(D61&gt;=DATE(1900,1,1),D61&lt;=DATE(2200,12,31),D61=INT(D61)),FALSE),IF(ISNUMBER($D$4),AND($D$4&gt;=DATE(1900,1,1),$D$4&lt;=DATE(2200,12,31),$D$4=INT($D$4)),FALSE),D61&lt;=$D$4),FALSE),IF(G61="USD",TRUE,IF(ISNUMBER(K61),AND(K61&gt;0,IF(AND(ISNUMBER(L61),ISNUMBER(D61)),AND(IF(ISNUMBER(L61),AND(L61&gt;=DATE(1900,1,1),L61&lt;=DATE(2200,12,31),L61=INT(L61)),FALSE),IF(ISNUMBER(D61),AND(D61&gt;=DATE(1900,1,1),D61&lt;=DATE(2200,12,31),D61=INT(D61)),FALSE),L61&lt;=D61),FALSE)),FALSE))),"Ready","Check inputs")),"Check inputs")</x:f>
        <x:v>Unused</x:v>
      </x:c>
      <x:c r="N61" s="28" t="n">
        <x:f>IF(M61="Ready",ROUND(H61-I61-J61,2),IF(M61="Unused",0,"n.a."))</x:f>
        <x:v>0</x:v>
      </x:c>
      <x:c r="O61" s="26" t="n">
        <x:f>IF(M61="Ready",ROUND(H61*S61,2),IF(M61="Unused",0,"n.a."))</x:f>
        <x:v>0</x:v>
      </x:c>
      <x:c r="P61" s="26" t="n">
        <x:f>IF(M61="Ready",ROUND(I61*S61,2),IF(M61="Unused",0,"n.a."))</x:f>
        <x:v>0</x:v>
      </x:c>
      <x:c r="Q61" s="26" t="n">
        <x:f>IF(M61="Ready",ROUND(J61*S61,2),IF(M61="Unused",0,"n.a."))</x:f>
        <x:v>0</x:v>
      </x:c>
      <x:c r="R61" s="26" t="n">
        <x:f>IF(M61="Ready",O61-P61-Q61,IF(M61="Unused",0,"n.a."))</x:f>
        <x:v>0</x:v>
      </x:c>
      <x:c r="S61" s="27" t="n">
        <x:f>IF(M61="Ready",IF(G61="USD",1,K61),IF(M61="Unused",0,"n.a."))</x:f>
        <x:v>0</x:v>
      </x:c>
    </x:row>
    <x:row r="62" ht="23" customHeight="1">
      <x:c r="A62" s="2"/>
      <x:c r="B62" s="2"/>
      <x:c r="C62" s="22" t="str">
        <x:v>Unused</x:v>
      </x:c>
      <x:c r="D62" s="9"/>
      <x:c r="E62" s="23" t="str">
        <x:v>Unused 43</x:v>
      </x:c>
      <x:c r="F62" s="23" t="str">
        <x:v>Unused 43</x:v>
      </x:c>
      <x:c r="G62" s="23" t="str">
        <x:v>USD</x:v>
      </x:c>
      <x:c r="H62" s="24" t="n">
        <x:v>0</x:v>
      </x:c>
      <x:c r="I62" s="24" t="n">
        <x:v>0</x:v>
      </x:c>
      <x:c r="J62" s="24" t="n">
        <x:v>0</x:v>
      </x:c>
      <x:c r="K62" s="25"/>
      <x:c r="L62" s="9"/>
      <x:c r="M62" s="26" t="str">
        <x:f>IF(COUNT(H62:J62)=3,IF(C62="Unused",IF(AND(COUNT(H62:J62)=3,MIN(H62:J62)=0,MAX(H62:J62)=0),"Unused","Check unused"),IF(AND(C62="Recorded",LEN(E62)&gt;0,LEN(F62)&gt;0,OR(G62="USD",G62="EUR",G62="GBP",G62="CAD",G62="AUD"),COUNT(H62:J62)=3,MIN(H62:J62)&gt;=0,I62&lt;=H62,H62=ROUND(H62,2),I62=ROUND(I62,2),J62=ROUND(J62,2),IF(AND(ISNUMBER(D62),ISNUMBER($D$4)),AND(IF(ISNUMBER(D62),AND(D62&gt;=DATE(1900,1,1),D62&lt;=DATE(2200,12,31),D62=INT(D62)),FALSE),IF(ISNUMBER($D$4),AND($D$4&gt;=DATE(1900,1,1),$D$4&lt;=DATE(2200,12,31),$D$4=INT($D$4)),FALSE),D62&lt;=$D$4),FALSE),IF(G62="USD",TRUE,IF(ISNUMBER(K62),AND(K62&gt;0,IF(AND(ISNUMBER(L62),ISNUMBER(D62)),AND(IF(ISNUMBER(L62),AND(L62&gt;=DATE(1900,1,1),L62&lt;=DATE(2200,12,31),L62=INT(L62)),FALSE),IF(ISNUMBER(D62),AND(D62&gt;=DATE(1900,1,1),D62&lt;=DATE(2200,12,31),D62=INT(D62)),FALSE),L62&lt;=D62),FALSE)),FALSE))),"Ready","Check inputs")),"Check inputs")</x:f>
        <x:v>Unused</x:v>
      </x:c>
      <x:c r="N62" s="28" t="n">
        <x:f>IF(M62="Ready",ROUND(H62-I62-J62,2),IF(M62="Unused",0,"n.a."))</x:f>
        <x:v>0</x:v>
      </x:c>
      <x:c r="O62" s="26" t="n">
        <x:f>IF(M62="Ready",ROUND(H62*S62,2),IF(M62="Unused",0,"n.a."))</x:f>
        <x:v>0</x:v>
      </x:c>
      <x:c r="P62" s="26" t="n">
        <x:f>IF(M62="Ready",ROUND(I62*S62,2),IF(M62="Unused",0,"n.a."))</x:f>
        <x:v>0</x:v>
      </x:c>
      <x:c r="Q62" s="26" t="n">
        <x:f>IF(M62="Ready",ROUND(J62*S62,2),IF(M62="Unused",0,"n.a."))</x:f>
        <x:v>0</x:v>
      </x:c>
      <x:c r="R62" s="26" t="n">
        <x:f>IF(M62="Ready",O62-P62-Q62,IF(M62="Unused",0,"n.a."))</x:f>
        <x:v>0</x:v>
      </x:c>
      <x:c r="S62" s="27" t="n">
        <x:f>IF(M62="Ready",IF(G62="USD",1,K62),IF(M62="Unused",0,"n.a."))</x:f>
        <x:v>0</x:v>
      </x:c>
    </x:row>
    <x:row r="63" ht="23" customHeight="1">
      <x:c r="A63" s="2"/>
      <x:c r="B63" s="2"/>
      <x:c r="C63" s="22" t="str">
        <x:v>Unused</x:v>
      </x:c>
      <x:c r="D63" s="9"/>
      <x:c r="E63" s="23" t="str">
        <x:v>Unused 44</x:v>
      </x:c>
      <x:c r="F63" s="23" t="str">
        <x:v>Unused 44</x:v>
      </x:c>
      <x:c r="G63" s="23" t="str">
        <x:v>USD</x:v>
      </x:c>
      <x:c r="H63" s="24" t="n">
        <x:v>0</x:v>
      </x:c>
      <x:c r="I63" s="24" t="n">
        <x:v>0</x:v>
      </x:c>
      <x:c r="J63" s="24" t="n">
        <x:v>0</x:v>
      </x:c>
      <x:c r="K63" s="25"/>
      <x:c r="L63" s="9"/>
      <x:c r="M63" s="26" t="str">
        <x:f>IF(COUNT(H63:J63)=3,IF(C63="Unused",IF(AND(COUNT(H63:J63)=3,MIN(H63:J63)=0,MAX(H63:J63)=0),"Unused","Check unused"),IF(AND(C63="Recorded",LEN(E63)&gt;0,LEN(F63)&gt;0,OR(G63="USD",G63="EUR",G63="GBP",G63="CAD",G63="AUD"),COUNT(H63:J63)=3,MIN(H63:J63)&gt;=0,I63&lt;=H63,H63=ROUND(H63,2),I63=ROUND(I63,2),J63=ROUND(J63,2),IF(AND(ISNUMBER(D63),ISNUMBER($D$4)),AND(IF(ISNUMBER(D63),AND(D63&gt;=DATE(1900,1,1),D63&lt;=DATE(2200,12,31),D63=INT(D63)),FALSE),IF(ISNUMBER($D$4),AND($D$4&gt;=DATE(1900,1,1),$D$4&lt;=DATE(2200,12,31),$D$4=INT($D$4)),FALSE),D63&lt;=$D$4),FALSE),IF(G63="USD",TRUE,IF(ISNUMBER(K63),AND(K63&gt;0,IF(AND(ISNUMBER(L63),ISNUMBER(D63)),AND(IF(ISNUMBER(L63),AND(L63&gt;=DATE(1900,1,1),L63&lt;=DATE(2200,12,31),L63=INT(L63)),FALSE),IF(ISNUMBER(D63),AND(D63&gt;=DATE(1900,1,1),D63&lt;=DATE(2200,12,31),D63=INT(D63)),FALSE),L63&lt;=D63),FALSE)),FALSE))),"Ready","Check inputs")),"Check inputs")</x:f>
        <x:v>Unused</x:v>
      </x:c>
      <x:c r="N63" s="28" t="n">
        <x:f>IF(M63="Ready",ROUND(H63-I63-J63,2),IF(M63="Unused",0,"n.a."))</x:f>
        <x:v>0</x:v>
      </x:c>
      <x:c r="O63" s="26" t="n">
        <x:f>IF(M63="Ready",ROUND(H63*S63,2),IF(M63="Unused",0,"n.a."))</x:f>
        <x:v>0</x:v>
      </x:c>
      <x:c r="P63" s="26" t="n">
        <x:f>IF(M63="Ready",ROUND(I63*S63,2),IF(M63="Unused",0,"n.a."))</x:f>
        <x:v>0</x:v>
      </x:c>
      <x:c r="Q63" s="26" t="n">
        <x:f>IF(M63="Ready",ROUND(J63*S63,2),IF(M63="Unused",0,"n.a."))</x:f>
        <x:v>0</x:v>
      </x:c>
      <x:c r="R63" s="26" t="n">
        <x:f>IF(M63="Ready",O63-P63-Q63,IF(M63="Unused",0,"n.a."))</x:f>
        <x:v>0</x:v>
      </x:c>
      <x:c r="S63" s="27" t="n">
        <x:f>IF(M63="Ready",IF(G63="USD",1,K63),IF(M63="Unused",0,"n.a."))</x:f>
        <x:v>0</x:v>
      </x:c>
    </x:row>
    <x:row r="64" ht="23" customHeight="1">
      <x:c r="A64" s="2"/>
      <x:c r="B64" s="2"/>
      <x:c r="C64" s="22" t="str">
        <x:v>Unused</x:v>
      </x:c>
      <x:c r="D64" s="9"/>
      <x:c r="E64" s="23" t="str">
        <x:v>Unused 45</x:v>
      </x:c>
      <x:c r="F64" s="23" t="str">
        <x:v>Unused 45</x:v>
      </x:c>
      <x:c r="G64" s="23" t="str">
        <x:v>USD</x:v>
      </x:c>
      <x:c r="H64" s="24" t="n">
        <x:v>0</x:v>
      </x:c>
      <x:c r="I64" s="24" t="n">
        <x:v>0</x:v>
      </x:c>
      <x:c r="J64" s="24" t="n">
        <x:v>0</x:v>
      </x:c>
      <x:c r="K64" s="25"/>
      <x:c r="L64" s="9"/>
      <x:c r="M64" s="26" t="str">
        <x:f>IF(COUNT(H64:J64)=3,IF(C64="Unused",IF(AND(COUNT(H64:J64)=3,MIN(H64:J64)=0,MAX(H64:J64)=0),"Unused","Check unused"),IF(AND(C64="Recorded",LEN(E64)&gt;0,LEN(F64)&gt;0,OR(G64="USD",G64="EUR",G64="GBP",G64="CAD",G64="AUD"),COUNT(H64:J64)=3,MIN(H64:J64)&gt;=0,I64&lt;=H64,H64=ROUND(H64,2),I64=ROUND(I64,2),J64=ROUND(J64,2),IF(AND(ISNUMBER(D64),ISNUMBER($D$4)),AND(IF(ISNUMBER(D64),AND(D64&gt;=DATE(1900,1,1),D64&lt;=DATE(2200,12,31),D64=INT(D64)),FALSE),IF(ISNUMBER($D$4),AND($D$4&gt;=DATE(1900,1,1),$D$4&lt;=DATE(2200,12,31),$D$4=INT($D$4)),FALSE),D64&lt;=$D$4),FALSE),IF(G64="USD",TRUE,IF(ISNUMBER(K64),AND(K64&gt;0,IF(AND(ISNUMBER(L64),ISNUMBER(D64)),AND(IF(ISNUMBER(L64),AND(L64&gt;=DATE(1900,1,1),L64&lt;=DATE(2200,12,31),L64=INT(L64)),FALSE),IF(ISNUMBER(D64),AND(D64&gt;=DATE(1900,1,1),D64&lt;=DATE(2200,12,31),D64=INT(D64)),FALSE),L64&lt;=D64),FALSE)),FALSE))),"Ready","Check inputs")),"Check inputs")</x:f>
        <x:v>Unused</x:v>
      </x:c>
      <x:c r="N64" s="28" t="n">
        <x:f>IF(M64="Ready",ROUND(H64-I64-J64,2),IF(M64="Unused",0,"n.a."))</x:f>
        <x:v>0</x:v>
      </x:c>
      <x:c r="O64" s="26" t="n">
        <x:f>IF(M64="Ready",ROUND(H64*S64,2),IF(M64="Unused",0,"n.a."))</x:f>
        <x:v>0</x:v>
      </x:c>
      <x:c r="P64" s="26" t="n">
        <x:f>IF(M64="Ready",ROUND(I64*S64,2),IF(M64="Unused",0,"n.a."))</x:f>
        <x:v>0</x:v>
      </x:c>
      <x:c r="Q64" s="26" t="n">
        <x:f>IF(M64="Ready",ROUND(J64*S64,2),IF(M64="Unused",0,"n.a."))</x:f>
        <x:v>0</x:v>
      </x:c>
      <x:c r="R64" s="26" t="n">
        <x:f>IF(M64="Ready",O64-P64-Q64,IF(M64="Unused",0,"n.a."))</x:f>
        <x:v>0</x:v>
      </x:c>
      <x:c r="S64" s="27" t="n">
        <x:f>IF(M64="Ready",IF(G64="USD",1,K64),IF(M64="Unused",0,"n.a."))</x:f>
        <x:v>0</x:v>
      </x:c>
    </x:row>
    <x:row r="65" ht="23" customHeight="1">
      <x:c r="A65" s="2"/>
      <x:c r="B65" s="2"/>
      <x:c r="C65" s="22" t="str">
        <x:v>Unused</x:v>
      </x:c>
      <x:c r="D65" s="9"/>
      <x:c r="E65" s="23" t="str">
        <x:v>Unused 46</x:v>
      </x:c>
      <x:c r="F65" s="23" t="str">
        <x:v>Unused 46</x:v>
      </x:c>
      <x:c r="G65" s="23" t="str">
        <x:v>USD</x:v>
      </x:c>
      <x:c r="H65" s="24" t="n">
        <x:v>0</x:v>
      </x:c>
      <x:c r="I65" s="24" t="n">
        <x:v>0</x:v>
      </x:c>
      <x:c r="J65" s="24" t="n">
        <x:v>0</x:v>
      </x:c>
      <x:c r="K65" s="25"/>
      <x:c r="L65" s="9"/>
      <x:c r="M65" s="26" t="str">
        <x:f>IF(COUNT(H65:J65)=3,IF(C65="Unused",IF(AND(COUNT(H65:J65)=3,MIN(H65:J65)=0,MAX(H65:J65)=0),"Unused","Check unused"),IF(AND(C65="Recorded",LEN(E65)&gt;0,LEN(F65)&gt;0,OR(G65="USD",G65="EUR",G65="GBP",G65="CAD",G65="AUD"),COUNT(H65:J65)=3,MIN(H65:J65)&gt;=0,I65&lt;=H65,H65=ROUND(H65,2),I65=ROUND(I65,2),J65=ROUND(J65,2),IF(AND(ISNUMBER(D65),ISNUMBER($D$4)),AND(IF(ISNUMBER(D65),AND(D65&gt;=DATE(1900,1,1),D65&lt;=DATE(2200,12,31),D65=INT(D65)),FALSE),IF(ISNUMBER($D$4),AND($D$4&gt;=DATE(1900,1,1),$D$4&lt;=DATE(2200,12,31),$D$4=INT($D$4)),FALSE),D65&lt;=$D$4),FALSE),IF(G65="USD",TRUE,IF(ISNUMBER(K65),AND(K65&gt;0,IF(AND(ISNUMBER(L65),ISNUMBER(D65)),AND(IF(ISNUMBER(L65),AND(L65&gt;=DATE(1900,1,1),L65&lt;=DATE(2200,12,31),L65=INT(L65)),FALSE),IF(ISNUMBER(D65),AND(D65&gt;=DATE(1900,1,1),D65&lt;=DATE(2200,12,31),D65=INT(D65)),FALSE),L65&lt;=D65),FALSE)),FALSE))),"Ready","Check inputs")),"Check inputs")</x:f>
        <x:v>Unused</x:v>
      </x:c>
      <x:c r="N65" s="28" t="n">
        <x:f>IF(M65="Ready",ROUND(H65-I65-J65,2),IF(M65="Unused",0,"n.a."))</x:f>
        <x:v>0</x:v>
      </x:c>
      <x:c r="O65" s="26" t="n">
        <x:f>IF(M65="Ready",ROUND(H65*S65,2),IF(M65="Unused",0,"n.a."))</x:f>
        <x:v>0</x:v>
      </x:c>
      <x:c r="P65" s="26" t="n">
        <x:f>IF(M65="Ready",ROUND(I65*S65,2),IF(M65="Unused",0,"n.a."))</x:f>
        <x:v>0</x:v>
      </x:c>
      <x:c r="Q65" s="26" t="n">
        <x:f>IF(M65="Ready",ROUND(J65*S65,2),IF(M65="Unused",0,"n.a."))</x:f>
        <x:v>0</x:v>
      </x:c>
      <x:c r="R65" s="26" t="n">
        <x:f>IF(M65="Ready",O65-P65-Q65,IF(M65="Unused",0,"n.a."))</x:f>
        <x:v>0</x:v>
      </x:c>
      <x:c r="S65" s="27" t="n">
        <x:f>IF(M65="Ready",IF(G65="USD",1,K65),IF(M65="Unused",0,"n.a."))</x:f>
        <x:v>0</x:v>
      </x:c>
    </x:row>
    <x:row r="66" ht="23" customHeight="1">
      <x:c r="A66" s="2"/>
      <x:c r="B66" s="2"/>
      <x:c r="C66" s="22" t="str">
        <x:v>Unused</x:v>
      </x:c>
      <x:c r="D66" s="9"/>
      <x:c r="E66" s="23" t="str">
        <x:v>Unused 47</x:v>
      </x:c>
      <x:c r="F66" s="23" t="str">
        <x:v>Unused 47</x:v>
      </x:c>
      <x:c r="G66" s="23" t="str">
        <x:v>USD</x:v>
      </x:c>
      <x:c r="H66" s="24" t="n">
        <x:v>0</x:v>
      </x:c>
      <x:c r="I66" s="24" t="n">
        <x:v>0</x:v>
      </x:c>
      <x:c r="J66" s="24" t="n">
        <x:v>0</x:v>
      </x:c>
      <x:c r="K66" s="25"/>
      <x:c r="L66" s="9"/>
      <x:c r="M66" s="26" t="str">
        <x:f>IF(COUNT(H66:J66)=3,IF(C66="Unused",IF(AND(COUNT(H66:J66)=3,MIN(H66:J66)=0,MAX(H66:J66)=0),"Unused","Check unused"),IF(AND(C66="Recorded",LEN(E66)&gt;0,LEN(F66)&gt;0,OR(G66="USD",G66="EUR",G66="GBP",G66="CAD",G66="AUD"),COUNT(H66:J66)=3,MIN(H66:J66)&gt;=0,I66&lt;=H66,H66=ROUND(H66,2),I66=ROUND(I66,2),J66=ROUND(J66,2),IF(AND(ISNUMBER(D66),ISNUMBER($D$4)),AND(IF(ISNUMBER(D66),AND(D66&gt;=DATE(1900,1,1),D66&lt;=DATE(2200,12,31),D66=INT(D66)),FALSE),IF(ISNUMBER($D$4),AND($D$4&gt;=DATE(1900,1,1),$D$4&lt;=DATE(2200,12,31),$D$4=INT($D$4)),FALSE),D66&lt;=$D$4),FALSE),IF(G66="USD",TRUE,IF(ISNUMBER(K66),AND(K66&gt;0,IF(AND(ISNUMBER(L66),ISNUMBER(D66)),AND(IF(ISNUMBER(L66),AND(L66&gt;=DATE(1900,1,1),L66&lt;=DATE(2200,12,31),L66=INT(L66)),FALSE),IF(ISNUMBER(D66),AND(D66&gt;=DATE(1900,1,1),D66&lt;=DATE(2200,12,31),D66=INT(D66)),FALSE),L66&lt;=D66),FALSE)),FALSE))),"Ready","Check inputs")),"Check inputs")</x:f>
        <x:v>Unused</x:v>
      </x:c>
      <x:c r="N66" s="28" t="n">
        <x:f>IF(M66="Ready",ROUND(H66-I66-J66,2),IF(M66="Unused",0,"n.a."))</x:f>
        <x:v>0</x:v>
      </x:c>
      <x:c r="O66" s="26" t="n">
        <x:f>IF(M66="Ready",ROUND(H66*S66,2),IF(M66="Unused",0,"n.a."))</x:f>
        <x:v>0</x:v>
      </x:c>
      <x:c r="P66" s="26" t="n">
        <x:f>IF(M66="Ready",ROUND(I66*S66,2),IF(M66="Unused",0,"n.a."))</x:f>
        <x:v>0</x:v>
      </x:c>
      <x:c r="Q66" s="26" t="n">
        <x:f>IF(M66="Ready",ROUND(J66*S66,2),IF(M66="Unused",0,"n.a."))</x:f>
        <x:v>0</x:v>
      </x:c>
      <x:c r="R66" s="26" t="n">
        <x:f>IF(M66="Ready",O66-P66-Q66,IF(M66="Unused",0,"n.a."))</x:f>
        <x:v>0</x:v>
      </x:c>
      <x:c r="S66" s="27" t="n">
        <x:f>IF(M66="Ready",IF(G66="USD",1,K66),IF(M66="Unused",0,"n.a."))</x:f>
        <x:v>0</x:v>
      </x:c>
    </x:row>
    <x:row r="67" ht="23" customHeight="1">
      <x:c r="A67" s="2"/>
      <x:c r="B67" s="2"/>
      <x:c r="C67" s="22" t="str">
        <x:v>Unused</x:v>
      </x:c>
      <x:c r="D67" s="9"/>
      <x:c r="E67" s="23" t="str">
        <x:v>Unused 48</x:v>
      </x:c>
      <x:c r="F67" s="23" t="str">
        <x:v>Unused 48</x:v>
      </x:c>
      <x:c r="G67" s="23" t="str">
        <x:v>USD</x:v>
      </x:c>
      <x:c r="H67" s="24" t="n">
        <x:v>0</x:v>
      </x:c>
      <x:c r="I67" s="24" t="n">
        <x:v>0</x:v>
      </x:c>
      <x:c r="J67" s="24" t="n">
        <x:v>0</x:v>
      </x:c>
      <x:c r="K67" s="25"/>
      <x:c r="L67" s="9"/>
      <x:c r="M67" s="26" t="str">
        <x:f>IF(COUNT(H67:J67)=3,IF(C67="Unused",IF(AND(COUNT(H67:J67)=3,MIN(H67:J67)=0,MAX(H67:J67)=0),"Unused","Check unused"),IF(AND(C67="Recorded",LEN(E67)&gt;0,LEN(F67)&gt;0,OR(G67="USD",G67="EUR",G67="GBP",G67="CAD",G67="AUD"),COUNT(H67:J67)=3,MIN(H67:J67)&gt;=0,I67&lt;=H67,H67=ROUND(H67,2),I67=ROUND(I67,2),J67=ROUND(J67,2),IF(AND(ISNUMBER(D67),ISNUMBER($D$4)),AND(IF(ISNUMBER(D67),AND(D67&gt;=DATE(1900,1,1),D67&lt;=DATE(2200,12,31),D67=INT(D67)),FALSE),IF(ISNUMBER($D$4),AND($D$4&gt;=DATE(1900,1,1),$D$4&lt;=DATE(2200,12,31),$D$4=INT($D$4)),FALSE),D67&lt;=$D$4),FALSE),IF(G67="USD",TRUE,IF(ISNUMBER(K67),AND(K67&gt;0,IF(AND(ISNUMBER(L67),ISNUMBER(D67)),AND(IF(ISNUMBER(L67),AND(L67&gt;=DATE(1900,1,1),L67&lt;=DATE(2200,12,31),L67=INT(L67)),FALSE),IF(ISNUMBER(D67),AND(D67&gt;=DATE(1900,1,1),D67&lt;=DATE(2200,12,31),D67=INT(D67)),FALSE),L67&lt;=D67),FALSE)),FALSE))),"Ready","Check inputs")),"Check inputs")</x:f>
        <x:v>Unused</x:v>
      </x:c>
      <x:c r="N67" s="28" t="n">
        <x:f>IF(M67="Ready",ROUND(H67-I67-J67,2),IF(M67="Unused",0,"n.a."))</x:f>
        <x:v>0</x:v>
      </x:c>
      <x:c r="O67" s="26" t="n">
        <x:f>IF(M67="Ready",ROUND(H67*S67,2),IF(M67="Unused",0,"n.a."))</x:f>
        <x:v>0</x:v>
      </x:c>
      <x:c r="P67" s="26" t="n">
        <x:f>IF(M67="Ready",ROUND(I67*S67,2),IF(M67="Unused",0,"n.a."))</x:f>
        <x:v>0</x:v>
      </x:c>
      <x:c r="Q67" s="26" t="n">
        <x:f>IF(M67="Ready",ROUND(J67*S67,2),IF(M67="Unused",0,"n.a."))</x:f>
        <x:v>0</x:v>
      </x:c>
      <x:c r="R67" s="26" t="n">
        <x:f>IF(M67="Ready",O67-P67-Q67,IF(M67="Unused",0,"n.a."))</x:f>
        <x:v>0</x:v>
      </x:c>
      <x:c r="S67" s="27" t="n">
        <x:f>IF(M67="Ready",IF(G67="USD",1,K67),IF(M67="Unused",0,"n.a."))</x:f>
        <x:v>0</x:v>
      </x:c>
    </x:row>
    <x:row r="68" ht="23" customHeight="1">
      <x:c r="A68" s="2"/>
      <x:c r="B68" s="2"/>
      <x:c r="C68" s="22" t="str">
        <x:v>Unused</x:v>
      </x:c>
      <x:c r="D68" s="9"/>
      <x:c r="E68" s="23" t="str">
        <x:v>Unused 49</x:v>
      </x:c>
      <x:c r="F68" s="23" t="str">
        <x:v>Unused 49</x:v>
      </x:c>
      <x:c r="G68" s="23" t="str">
        <x:v>USD</x:v>
      </x:c>
      <x:c r="H68" s="24" t="n">
        <x:v>0</x:v>
      </x:c>
      <x:c r="I68" s="24" t="n">
        <x:v>0</x:v>
      </x:c>
      <x:c r="J68" s="24" t="n">
        <x:v>0</x:v>
      </x:c>
      <x:c r="K68" s="25"/>
      <x:c r="L68" s="9"/>
      <x:c r="M68" s="26" t="str">
        <x:f>IF(COUNT(H68:J68)=3,IF(C68="Unused",IF(AND(COUNT(H68:J68)=3,MIN(H68:J68)=0,MAX(H68:J68)=0),"Unused","Check unused"),IF(AND(C68="Recorded",LEN(E68)&gt;0,LEN(F68)&gt;0,OR(G68="USD",G68="EUR",G68="GBP",G68="CAD",G68="AUD"),COUNT(H68:J68)=3,MIN(H68:J68)&gt;=0,I68&lt;=H68,H68=ROUND(H68,2),I68=ROUND(I68,2),J68=ROUND(J68,2),IF(AND(ISNUMBER(D68),ISNUMBER($D$4)),AND(IF(ISNUMBER(D68),AND(D68&gt;=DATE(1900,1,1),D68&lt;=DATE(2200,12,31),D68=INT(D68)),FALSE),IF(ISNUMBER($D$4),AND($D$4&gt;=DATE(1900,1,1),$D$4&lt;=DATE(2200,12,31),$D$4=INT($D$4)),FALSE),D68&lt;=$D$4),FALSE),IF(G68="USD",TRUE,IF(ISNUMBER(K68),AND(K68&gt;0,IF(AND(ISNUMBER(L68),ISNUMBER(D68)),AND(IF(ISNUMBER(L68),AND(L68&gt;=DATE(1900,1,1),L68&lt;=DATE(2200,12,31),L68=INT(L68)),FALSE),IF(ISNUMBER(D68),AND(D68&gt;=DATE(1900,1,1),D68&lt;=DATE(2200,12,31),D68=INT(D68)),FALSE),L68&lt;=D68),FALSE)),FALSE))),"Ready","Check inputs")),"Check inputs")</x:f>
        <x:v>Unused</x:v>
      </x:c>
      <x:c r="N68" s="28" t="n">
        <x:f>IF(M68="Ready",ROUND(H68-I68-J68,2),IF(M68="Unused",0,"n.a."))</x:f>
        <x:v>0</x:v>
      </x:c>
      <x:c r="O68" s="26" t="n">
        <x:f>IF(M68="Ready",ROUND(H68*S68,2),IF(M68="Unused",0,"n.a."))</x:f>
        <x:v>0</x:v>
      </x:c>
      <x:c r="P68" s="26" t="n">
        <x:f>IF(M68="Ready",ROUND(I68*S68,2),IF(M68="Unused",0,"n.a."))</x:f>
        <x:v>0</x:v>
      </x:c>
      <x:c r="Q68" s="26" t="n">
        <x:f>IF(M68="Ready",ROUND(J68*S68,2),IF(M68="Unused",0,"n.a."))</x:f>
        <x:v>0</x:v>
      </x:c>
      <x:c r="R68" s="26" t="n">
        <x:f>IF(M68="Ready",O68-P68-Q68,IF(M68="Unused",0,"n.a."))</x:f>
        <x:v>0</x:v>
      </x:c>
      <x:c r="S68" s="27" t="n">
        <x:f>IF(M68="Ready",IF(G68="USD",1,K68),IF(M68="Unused",0,"n.a."))</x:f>
        <x:v>0</x:v>
      </x:c>
    </x:row>
    <x:row r="69" ht="23" customHeight="1">
      <x:c r="A69" s="2"/>
      <x:c r="B69" s="2"/>
      <x:c r="C69" s="2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</x:row>
    <x:row r="70" ht="23" customHeight="1">
      <x:c r="A70" s="2"/>
      <x:c r="B70" s="2"/>
      <x:c r="C70" s="2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</x:row>
    <x:row r="71" ht="23" customHeight="1">
      <x:c r="A71" s="2"/>
      <x:c r="B71" s="2"/>
      <x:c r="C71" s="2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</x:row>
    <x:row r="72" ht="23" customHeight="1">
      <x:c r="A72" s="2"/>
      <x:c r="B72" s="2"/>
      <x:c r="C72" s="2" t="str">
        <x:v>Unused rows require 0 gross/withheld/fees; missing active amounts are not zero.</x:v>
      </x:c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</x:row>
    <x:row r="73" ht="23" customHeight="1">
      <x:c r="A73" s="2"/>
      <x:c r="B73" s="2"/>
      <x:c r="C73" s="2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</x:row>
    <x:row r="74" ht="23" customHeight="1">
      <x:c r="A74" s="2"/>
      <x:c r="B74" s="2"/>
      <x:c r="C74" s="2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</x:row>
  </x:sheetData>
  <x:dataValidations count="300">
    <x:dataValidation type="list" sqref="C19">
      <x:formula1>"Recorded,Unused"</x:formula1>
    </x:dataValidation>
    <x:dataValidation type="list" sqref="G19">
      <x:formula1>"USD,EUR,GBP,CAD,AUD"</x:formula1>
    </x:dataValidation>
    <x:dataValidation type="decimal" operator="between" sqref="H19">
      <x:formula1>0</x:formula1>
      <x:formula2>1000000000</x:formula2>
    </x:dataValidation>
    <x:dataValidation type="decimal" operator="between" sqref="I19">
      <x:formula1>0</x:formula1>
      <x:formula2>1000000000</x:formula2>
    </x:dataValidation>
    <x:dataValidation type="decimal" operator="between" sqref="J19">
      <x:formula1>0</x:formula1>
      <x:formula2>1000000000</x:formula2>
    </x:dataValidation>
    <x:dataValidation type="decimal" operator="between" sqref="K19">
      <x:formula1>0</x:formula1>
      <x:formula2>1000000000</x:formula2>
    </x:dataValidation>
    <x:dataValidation type="list" sqref="C20">
      <x:formula1>"Recorded,Unused"</x:formula1>
    </x:dataValidation>
    <x:dataValidation type="list" sqref="G20">
      <x:formula1>"USD,EUR,GBP,CAD,AUD"</x:formula1>
    </x:dataValidation>
    <x:dataValidation type="decimal" operator="between" sqref="H20">
      <x:formula1>0</x:formula1>
      <x:formula2>1000000000</x:formula2>
    </x:dataValidation>
    <x:dataValidation type="decimal" operator="between" sqref="I20">
      <x:formula1>0</x:formula1>
      <x:formula2>1000000000</x:formula2>
    </x:dataValidation>
    <x:dataValidation type="decimal" operator="between" sqref="J20">
      <x:formula1>0</x:formula1>
      <x:formula2>1000000000</x:formula2>
    </x:dataValidation>
    <x:dataValidation type="decimal" operator="between" sqref="K20">
      <x:formula1>0</x:formula1>
      <x:formula2>1000000000</x:formula2>
    </x:dataValidation>
    <x:dataValidation type="list" sqref="C21">
      <x:formula1>"Recorded,Unused"</x:formula1>
    </x:dataValidation>
    <x:dataValidation type="list" sqref="G21">
      <x:formula1>"USD,EUR,GBP,CAD,AUD"</x:formula1>
    </x:dataValidation>
    <x:dataValidation type="decimal" operator="between" sqref="H21">
      <x:formula1>0</x:formula1>
      <x:formula2>1000000000</x:formula2>
    </x:dataValidation>
    <x:dataValidation type="decimal" operator="between" sqref="I21">
      <x:formula1>0</x:formula1>
      <x:formula2>1000000000</x:formula2>
    </x:dataValidation>
    <x:dataValidation type="decimal" operator="between" sqref="J21">
      <x:formula1>0</x:formula1>
      <x:formula2>1000000000</x:formula2>
    </x:dataValidation>
    <x:dataValidation type="decimal" operator="between" sqref="K21">
      <x:formula1>0</x:formula1>
      <x:formula2>1000000000</x:formula2>
    </x:dataValidation>
    <x:dataValidation type="list" sqref="C22">
      <x:formula1>"Recorded,Unused"</x:formula1>
    </x:dataValidation>
    <x:dataValidation type="list" sqref="G22">
      <x:formula1>"USD,EUR,GBP,CAD,AUD"</x:formula1>
    </x:dataValidation>
    <x:dataValidation type="decimal" operator="between" sqref="H22">
      <x:formula1>0</x:formula1>
      <x:formula2>1000000000</x:formula2>
    </x:dataValidation>
    <x:dataValidation type="decimal" operator="between" sqref="I22">
      <x:formula1>0</x:formula1>
      <x:formula2>1000000000</x:formula2>
    </x:dataValidation>
    <x:dataValidation type="decimal" operator="between" sqref="J22">
      <x:formula1>0</x:formula1>
      <x:formula2>1000000000</x:formula2>
    </x:dataValidation>
    <x:dataValidation type="decimal" operator="between" sqref="K22">
      <x:formula1>0</x:formula1>
      <x:formula2>1000000000</x:formula2>
    </x:dataValidation>
    <x:dataValidation type="list" sqref="C23">
      <x:formula1>"Recorded,Unused"</x:formula1>
    </x:dataValidation>
    <x:dataValidation type="list" sqref="G23">
      <x:formula1>"USD,EUR,GBP,CAD,AUD"</x:formula1>
    </x:dataValidation>
    <x:dataValidation type="decimal" operator="between" sqref="H23">
      <x:formula1>0</x:formula1>
      <x:formula2>1000000000</x:formula2>
    </x:dataValidation>
    <x:dataValidation type="decimal" operator="between" sqref="I23">
      <x:formula1>0</x:formula1>
      <x:formula2>1000000000</x:formula2>
    </x:dataValidation>
    <x:dataValidation type="decimal" operator="between" sqref="J23">
      <x:formula1>0</x:formula1>
      <x:formula2>1000000000</x:formula2>
    </x:dataValidation>
    <x:dataValidation type="decimal" operator="between" sqref="K23">
      <x:formula1>0</x:formula1>
      <x:formula2>1000000000</x:formula2>
    </x:dataValidation>
    <x:dataValidation type="list" sqref="C24">
      <x:formula1>"Recorded,Unused"</x:formula1>
    </x:dataValidation>
    <x:dataValidation type="list" sqref="G24">
      <x:formula1>"USD,EUR,GBP,CAD,AUD"</x:formula1>
    </x:dataValidation>
    <x:dataValidation type="decimal" operator="between" sqref="H24">
      <x:formula1>0</x:formula1>
      <x:formula2>1000000000</x:formula2>
    </x:dataValidation>
    <x:dataValidation type="decimal" operator="between" sqref="I24">
      <x:formula1>0</x:formula1>
      <x:formula2>1000000000</x:formula2>
    </x:dataValidation>
    <x:dataValidation type="decimal" operator="between" sqref="J24">
      <x:formula1>0</x:formula1>
      <x:formula2>1000000000</x:formula2>
    </x:dataValidation>
    <x:dataValidation type="decimal" operator="between" sqref="K24">
      <x:formula1>0</x:formula1>
      <x:formula2>1000000000</x:formula2>
    </x:dataValidation>
    <x:dataValidation type="list" sqref="C25">
      <x:formula1>"Recorded,Unused"</x:formula1>
    </x:dataValidation>
    <x:dataValidation type="list" sqref="G25">
      <x:formula1>"USD,EUR,GBP,CAD,AUD"</x:formula1>
    </x:dataValidation>
    <x:dataValidation type="decimal" operator="between" sqref="H25">
      <x:formula1>0</x:formula1>
      <x:formula2>1000000000</x:formula2>
    </x:dataValidation>
    <x:dataValidation type="decimal" operator="between" sqref="I25">
      <x:formula1>0</x:formula1>
      <x:formula2>1000000000</x:formula2>
    </x:dataValidation>
    <x:dataValidation type="decimal" operator="between" sqref="J25">
      <x:formula1>0</x:formula1>
      <x:formula2>1000000000</x:formula2>
    </x:dataValidation>
    <x:dataValidation type="decimal" operator="between" sqref="K25">
      <x:formula1>0</x:formula1>
      <x:formula2>1000000000</x:formula2>
    </x:dataValidation>
    <x:dataValidation type="list" sqref="C26">
      <x:formula1>"Recorded,Unused"</x:formula1>
    </x:dataValidation>
    <x:dataValidation type="list" sqref="G26">
      <x:formula1>"USD,EUR,GBP,CAD,AUD"</x:formula1>
    </x:dataValidation>
    <x:dataValidation type="decimal" operator="between" sqref="H26">
      <x:formula1>0</x:formula1>
      <x:formula2>1000000000</x:formula2>
    </x:dataValidation>
    <x:dataValidation type="decimal" operator="between" sqref="I26">
      <x:formula1>0</x:formula1>
      <x:formula2>1000000000</x:formula2>
    </x:dataValidation>
    <x:dataValidation type="decimal" operator="between" sqref="J26">
      <x:formula1>0</x:formula1>
      <x:formula2>1000000000</x:formula2>
    </x:dataValidation>
    <x:dataValidation type="decimal" operator="between" sqref="K26">
      <x:formula1>0</x:formula1>
      <x:formula2>1000000000</x:formula2>
    </x:dataValidation>
    <x:dataValidation type="list" sqref="C27">
      <x:formula1>"Recorded,Unused"</x:formula1>
    </x:dataValidation>
    <x:dataValidation type="list" sqref="G27">
      <x:formula1>"USD,EUR,GBP,CAD,AUD"</x:formula1>
    </x:dataValidation>
    <x:dataValidation type="decimal" operator="between" sqref="H27">
      <x:formula1>0</x:formula1>
      <x:formula2>1000000000</x:formula2>
    </x:dataValidation>
    <x:dataValidation type="decimal" operator="between" sqref="I27">
      <x:formula1>0</x:formula1>
      <x:formula2>1000000000</x:formula2>
    </x:dataValidation>
    <x:dataValidation type="decimal" operator="between" sqref="J27">
      <x:formula1>0</x:formula1>
      <x:formula2>1000000000</x:formula2>
    </x:dataValidation>
    <x:dataValidation type="decimal" operator="between" sqref="K27">
      <x:formula1>0</x:formula1>
      <x:formula2>1000000000</x:formula2>
    </x:dataValidation>
    <x:dataValidation type="list" sqref="C28">
      <x:formula1>"Recorded,Unused"</x:formula1>
    </x:dataValidation>
    <x:dataValidation type="list" sqref="G28">
      <x:formula1>"USD,EUR,GBP,CAD,AUD"</x:formula1>
    </x:dataValidation>
    <x:dataValidation type="decimal" operator="between" sqref="H28">
      <x:formula1>0</x:formula1>
      <x:formula2>1000000000</x:formula2>
    </x:dataValidation>
    <x:dataValidation type="decimal" operator="between" sqref="I28">
      <x:formula1>0</x:formula1>
      <x:formula2>1000000000</x:formula2>
    </x:dataValidation>
    <x:dataValidation type="decimal" operator="between" sqref="J28">
      <x:formula1>0</x:formula1>
      <x:formula2>1000000000</x:formula2>
    </x:dataValidation>
    <x:dataValidation type="decimal" operator="between" sqref="K28">
      <x:formula1>0</x:formula1>
      <x:formula2>1000000000</x:formula2>
    </x:dataValidation>
    <x:dataValidation type="list" sqref="C29">
      <x:formula1>"Recorded,Unused"</x:formula1>
    </x:dataValidation>
    <x:dataValidation type="list" sqref="G29">
      <x:formula1>"USD,EUR,GBP,CAD,AUD"</x:formula1>
    </x:dataValidation>
    <x:dataValidation type="decimal" operator="between" sqref="H29">
      <x:formula1>0</x:formula1>
      <x:formula2>1000000000</x:formula2>
    </x:dataValidation>
    <x:dataValidation type="decimal" operator="between" sqref="I29">
      <x:formula1>0</x:formula1>
      <x:formula2>1000000000</x:formula2>
    </x:dataValidation>
    <x:dataValidation type="decimal" operator="between" sqref="J29">
      <x:formula1>0</x:formula1>
      <x:formula2>1000000000</x:formula2>
    </x:dataValidation>
    <x:dataValidation type="decimal" operator="between" sqref="K29">
      <x:formula1>0</x:formula1>
      <x:formula2>1000000000</x:formula2>
    </x:dataValidation>
    <x:dataValidation type="list" sqref="C30">
      <x:formula1>"Recorded,Unused"</x:formula1>
    </x:dataValidation>
    <x:dataValidation type="list" sqref="G30">
      <x:formula1>"USD,EUR,GBP,CAD,AUD"</x:formula1>
    </x:dataValidation>
    <x:dataValidation type="decimal" operator="between" sqref="H30">
      <x:formula1>0</x:formula1>
      <x:formula2>1000000000</x:formula2>
    </x:dataValidation>
    <x:dataValidation type="decimal" operator="between" sqref="I30">
      <x:formula1>0</x:formula1>
      <x:formula2>1000000000</x:formula2>
    </x:dataValidation>
    <x:dataValidation type="decimal" operator="between" sqref="J30">
      <x:formula1>0</x:formula1>
      <x:formula2>1000000000</x:formula2>
    </x:dataValidation>
    <x:dataValidation type="decimal" operator="between" sqref="K30">
      <x:formula1>0</x:formula1>
      <x:formula2>1000000000</x:formula2>
    </x:dataValidation>
    <x:dataValidation type="list" sqref="C31">
      <x:formula1>"Recorded,Unused"</x:formula1>
    </x:dataValidation>
    <x:dataValidation type="list" sqref="G31">
      <x:formula1>"USD,EUR,GBP,CAD,AUD"</x:formula1>
    </x:dataValidation>
    <x:dataValidation type="decimal" operator="between" sqref="H31">
      <x:formula1>0</x:formula1>
      <x:formula2>1000000000</x:formula2>
    </x:dataValidation>
    <x:dataValidation type="decimal" operator="between" sqref="I31">
      <x:formula1>0</x:formula1>
      <x:formula2>1000000000</x:formula2>
    </x:dataValidation>
    <x:dataValidation type="decimal" operator="between" sqref="J31">
      <x:formula1>0</x:formula1>
      <x:formula2>1000000000</x:formula2>
    </x:dataValidation>
    <x:dataValidation type="decimal" operator="between" sqref="K31">
      <x:formula1>0</x:formula1>
      <x:formula2>1000000000</x:formula2>
    </x:dataValidation>
    <x:dataValidation type="list" sqref="C32">
      <x:formula1>"Recorded,Unused"</x:formula1>
    </x:dataValidation>
    <x:dataValidation type="list" sqref="G32">
      <x:formula1>"USD,EUR,GBP,CAD,AUD"</x:formula1>
    </x:dataValidation>
    <x:dataValidation type="decimal" operator="between" sqref="H32">
      <x:formula1>0</x:formula1>
      <x:formula2>1000000000</x:formula2>
    </x:dataValidation>
    <x:dataValidation type="decimal" operator="between" sqref="I32">
      <x:formula1>0</x:formula1>
      <x:formula2>1000000000</x:formula2>
    </x:dataValidation>
    <x:dataValidation type="decimal" operator="between" sqref="J32">
      <x:formula1>0</x:formula1>
      <x:formula2>1000000000</x:formula2>
    </x:dataValidation>
    <x:dataValidation type="decimal" operator="between" sqref="K32">
      <x:formula1>0</x:formula1>
      <x:formula2>1000000000</x:formula2>
    </x:dataValidation>
    <x:dataValidation type="list" sqref="C33">
      <x:formula1>"Recorded,Unused"</x:formula1>
    </x:dataValidation>
    <x:dataValidation type="list" sqref="G33">
      <x:formula1>"USD,EUR,GBP,CAD,AUD"</x:formula1>
    </x:dataValidation>
    <x:dataValidation type="decimal" operator="between" sqref="H33">
      <x:formula1>0</x:formula1>
      <x:formula2>1000000000</x:formula2>
    </x:dataValidation>
    <x:dataValidation type="decimal" operator="between" sqref="I33">
      <x:formula1>0</x:formula1>
      <x:formula2>1000000000</x:formula2>
    </x:dataValidation>
    <x:dataValidation type="decimal" operator="between" sqref="J33">
      <x:formula1>0</x:formula1>
      <x:formula2>1000000000</x:formula2>
    </x:dataValidation>
    <x:dataValidation type="decimal" operator="between" sqref="K33">
      <x:formula1>0</x:formula1>
      <x:formula2>1000000000</x:formula2>
    </x:dataValidation>
    <x:dataValidation type="list" sqref="C34">
      <x:formula1>"Recorded,Unused"</x:formula1>
    </x:dataValidation>
    <x:dataValidation type="list" sqref="G34">
      <x:formula1>"USD,EUR,GBP,CAD,AUD"</x:formula1>
    </x:dataValidation>
    <x:dataValidation type="decimal" operator="between" sqref="H34">
      <x:formula1>0</x:formula1>
      <x:formula2>1000000000</x:formula2>
    </x:dataValidation>
    <x:dataValidation type="decimal" operator="between" sqref="I34">
      <x:formula1>0</x:formula1>
      <x:formula2>1000000000</x:formula2>
    </x:dataValidation>
    <x:dataValidation type="decimal" operator="between" sqref="J34">
      <x:formula1>0</x:formula1>
      <x:formula2>1000000000</x:formula2>
    </x:dataValidation>
    <x:dataValidation type="decimal" operator="between" sqref="K34">
      <x:formula1>0</x:formula1>
      <x:formula2>1000000000</x:formula2>
    </x:dataValidation>
    <x:dataValidation type="list" sqref="C35">
      <x:formula1>"Recorded,Unused"</x:formula1>
    </x:dataValidation>
    <x:dataValidation type="list" sqref="G35">
      <x:formula1>"USD,EUR,GBP,CAD,AUD"</x:formula1>
    </x:dataValidation>
    <x:dataValidation type="decimal" operator="between" sqref="H35">
      <x:formula1>0</x:formula1>
      <x:formula2>1000000000</x:formula2>
    </x:dataValidation>
    <x:dataValidation type="decimal" operator="between" sqref="I35">
      <x:formula1>0</x:formula1>
      <x:formula2>1000000000</x:formula2>
    </x:dataValidation>
    <x:dataValidation type="decimal" operator="between" sqref="J35">
      <x:formula1>0</x:formula1>
      <x:formula2>1000000000</x:formula2>
    </x:dataValidation>
    <x:dataValidation type="decimal" operator="between" sqref="K35">
      <x:formula1>0</x:formula1>
      <x:formula2>1000000000</x:formula2>
    </x:dataValidation>
    <x:dataValidation type="list" sqref="C36">
      <x:formula1>"Recorded,Unused"</x:formula1>
    </x:dataValidation>
    <x:dataValidation type="list" sqref="G36">
      <x:formula1>"USD,EUR,GBP,CAD,AUD"</x:formula1>
    </x:dataValidation>
    <x:dataValidation type="decimal" operator="between" sqref="H36">
      <x:formula1>0</x:formula1>
      <x:formula2>1000000000</x:formula2>
    </x:dataValidation>
    <x:dataValidation type="decimal" operator="between" sqref="I36">
      <x:formula1>0</x:formula1>
      <x:formula2>1000000000</x:formula2>
    </x:dataValidation>
    <x:dataValidation type="decimal" operator="between" sqref="J36">
      <x:formula1>0</x:formula1>
      <x:formula2>1000000000</x:formula2>
    </x:dataValidation>
    <x:dataValidation type="decimal" operator="between" sqref="K36">
      <x:formula1>0</x:formula1>
      <x:formula2>1000000000</x:formula2>
    </x:dataValidation>
    <x:dataValidation type="list" sqref="C37">
      <x:formula1>"Recorded,Unused"</x:formula1>
    </x:dataValidation>
    <x:dataValidation type="list" sqref="G37">
      <x:formula1>"USD,EUR,GBP,CAD,AUD"</x:formula1>
    </x:dataValidation>
    <x:dataValidation type="decimal" operator="between" sqref="H37">
      <x:formula1>0</x:formula1>
      <x:formula2>1000000000</x:formula2>
    </x:dataValidation>
    <x:dataValidation type="decimal" operator="between" sqref="I37">
      <x:formula1>0</x:formula1>
      <x:formula2>1000000000</x:formula2>
    </x:dataValidation>
    <x:dataValidation type="decimal" operator="between" sqref="J37">
      <x:formula1>0</x:formula1>
      <x:formula2>1000000000</x:formula2>
    </x:dataValidation>
    <x:dataValidation type="decimal" operator="between" sqref="K37">
      <x:formula1>0</x:formula1>
      <x:formula2>1000000000</x:formula2>
    </x:dataValidation>
    <x:dataValidation type="list" sqref="C38">
      <x:formula1>"Recorded,Unused"</x:formula1>
    </x:dataValidation>
    <x:dataValidation type="list" sqref="G38">
      <x:formula1>"USD,EUR,GBP,CAD,AUD"</x:formula1>
    </x:dataValidation>
    <x:dataValidation type="decimal" operator="between" sqref="H38">
      <x:formula1>0</x:formula1>
      <x:formula2>1000000000</x:formula2>
    </x:dataValidation>
    <x:dataValidation type="decimal" operator="between" sqref="I38">
      <x:formula1>0</x:formula1>
      <x:formula2>1000000000</x:formula2>
    </x:dataValidation>
    <x:dataValidation type="decimal" operator="between" sqref="J38">
      <x:formula1>0</x:formula1>
      <x:formula2>1000000000</x:formula2>
    </x:dataValidation>
    <x:dataValidation type="decimal" operator="between" sqref="K38">
      <x:formula1>0</x:formula1>
      <x:formula2>1000000000</x:formula2>
    </x:dataValidation>
    <x:dataValidation type="list" sqref="C39">
      <x:formula1>"Recorded,Unused"</x:formula1>
    </x:dataValidation>
    <x:dataValidation type="list" sqref="G39">
      <x:formula1>"USD,EUR,GBP,CAD,AUD"</x:formula1>
    </x:dataValidation>
    <x:dataValidation type="decimal" operator="between" sqref="H39">
      <x:formula1>0</x:formula1>
      <x:formula2>1000000000</x:formula2>
    </x:dataValidation>
    <x:dataValidation type="decimal" operator="between" sqref="I39">
      <x:formula1>0</x:formula1>
      <x:formula2>1000000000</x:formula2>
    </x:dataValidation>
    <x:dataValidation type="decimal" operator="between" sqref="J39">
      <x:formula1>0</x:formula1>
      <x:formula2>1000000000</x:formula2>
    </x:dataValidation>
    <x:dataValidation type="decimal" operator="between" sqref="K39">
      <x:formula1>0</x:formula1>
      <x:formula2>1000000000</x:formula2>
    </x:dataValidation>
    <x:dataValidation type="list" sqref="C40">
      <x:formula1>"Recorded,Unused"</x:formula1>
    </x:dataValidation>
    <x:dataValidation type="list" sqref="G40">
      <x:formula1>"USD,EUR,GBP,CAD,AUD"</x:formula1>
    </x:dataValidation>
    <x:dataValidation type="decimal" operator="between" sqref="H40">
      <x:formula1>0</x:formula1>
      <x:formula2>1000000000</x:formula2>
    </x:dataValidation>
    <x:dataValidation type="decimal" operator="between" sqref="I40">
      <x:formula1>0</x:formula1>
      <x:formula2>1000000000</x:formula2>
    </x:dataValidation>
    <x:dataValidation type="decimal" operator="between" sqref="J40">
      <x:formula1>0</x:formula1>
      <x:formula2>1000000000</x:formula2>
    </x:dataValidation>
    <x:dataValidation type="decimal" operator="between" sqref="K40">
      <x:formula1>0</x:formula1>
      <x:formula2>1000000000</x:formula2>
    </x:dataValidation>
    <x:dataValidation type="list" sqref="C41">
      <x:formula1>"Recorded,Unused"</x:formula1>
    </x:dataValidation>
    <x:dataValidation type="list" sqref="G41">
      <x:formula1>"USD,EUR,GBP,CAD,AUD"</x:formula1>
    </x:dataValidation>
    <x:dataValidation type="decimal" operator="between" sqref="H41">
      <x:formula1>0</x:formula1>
      <x:formula2>1000000000</x:formula2>
    </x:dataValidation>
    <x:dataValidation type="decimal" operator="between" sqref="I41">
      <x:formula1>0</x:formula1>
      <x:formula2>1000000000</x:formula2>
    </x:dataValidation>
    <x:dataValidation type="decimal" operator="between" sqref="J41">
      <x:formula1>0</x:formula1>
      <x:formula2>1000000000</x:formula2>
    </x:dataValidation>
    <x:dataValidation type="decimal" operator="between" sqref="K41">
      <x:formula1>0</x:formula1>
      <x:formula2>1000000000</x:formula2>
    </x:dataValidation>
    <x:dataValidation type="list" sqref="C42">
      <x:formula1>"Recorded,Unused"</x:formula1>
    </x:dataValidation>
    <x:dataValidation type="list" sqref="G42">
      <x:formula1>"USD,EUR,GBP,CAD,AUD"</x:formula1>
    </x:dataValidation>
    <x:dataValidation type="decimal" operator="between" sqref="H42">
      <x:formula1>0</x:formula1>
      <x:formula2>1000000000</x:formula2>
    </x:dataValidation>
    <x:dataValidation type="decimal" operator="between" sqref="I42">
      <x:formula1>0</x:formula1>
      <x:formula2>1000000000</x:formula2>
    </x:dataValidation>
    <x:dataValidation type="decimal" operator="between" sqref="J42">
      <x:formula1>0</x:formula1>
      <x:formula2>1000000000</x:formula2>
    </x:dataValidation>
    <x:dataValidation type="decimal" operator="between" sqref="K42">
      <x:formula1>0</x:formula1>
      <x:formula2>1000000000</x:formula2>
    </x:dataValidation>
    <x:dataValidation type="list" sqref="C43">
      <x:formula1>"Recorded,Unused"</x:formula1>
    </x:dataValidation>
    <x:dataValidation type="list" sqref="G43">
      <x:formula1>"USD,EUR,GBP,CAD,AUD"</x:formula1>
    </x:dataValidation>
    <x:dataValidation type="decimal" operator="between" sqref="H43">
      <x:formula1>0</x:formula1>
      <x:formula2>1000000000</x:formula2>
    </x:dataValidation>
    <x:dataValidation type="decimal" operator="between" sqref="I43">
      <x:formula1>0</x:formula1>
      <x:formula2>1000000000</x:formula2>
    </x:dataValidation>
    <x:dataValidation type="decimal" operator="between" sqref="J43">
      <x:formula1>0</x:formula1>
      <x:formula2>1000000000</x:formula2>
    </x:dataValidation>
    <x:dataValidation type="decimal" operator="between" sqref="K43">
      <x:formula1>0</x:formula1>
      <x:formula2>1000000000</x:formula2>
    </x:dataValidation>
    <x:dataValidation type="list" sqref="C44">
      <x:formula1>"Recorded,Unused"</x:formula1>
    </x:dataValidation>
    <x:dataValidation type="list" sqref="G44">
      <x:formula1>"USD,EUR,GBP,CAD,AUD"</x:formula1>
    </x:dataValidation>
    <x:dataValidation type="decimal" operator="between" sqref="H44">
      <x:formula1>0</x:formula1>
      <x:formula2>1000000000</x:formula2>
    </x:dataValidation>
    <x:dataValidation type="decimal" operator="between" sqref="I44">
      <x:formula1>0</x:formula1>
      <x:formula2>1000000000</x:formula2>
    </x:dataValidation>
    <x:dataValidation type="decimal" operator="between" sqref="J44">
      <x:formula1>0</x:formula1>
      <x:formula2>1000000000</x:formula2>
    </x:dataValidation>
    <x:dataValidation type="decimal" operator="between" sqref="K44">
      <x:formula1>0</x:formula1>
      <x:formula2>1000000000</x:formula2>
    </x:dataValidation>
    <x:dataValidation type="list" sqref="C45">
      <x:formula1>"Recorded,Unused"</x:formula1>
    </x:dataValidation>
    <x:dataValidation type="list" sqref="G45">
      <x:formula1>"USD,EUR,GBP,CAD,AUD"</x:formula1>
    </x:dataValidation>
    <x:dataValidation type="decimal" operator="between" sqref="H45">
      <x:formula1>0</x:formula1>
      <x:formula2>1000000000</x:formula2>
    </x:dataValidation>
    <x:dataValidation type="decimal" operator="between" sqref="I45">
      <x:formula1>0</x:formula1>
      <x:formula2>1000000000</x:formula2>
    </x:dataValidation>
    <x:dataValidation type="decimal" operator="between" sqref="J45">
      <x:formula1>0</x:formula1>
      <x:formula2>1000000000</x:formula2>
    </x:dataValidation>
    <x:dataValidation type="decimal" operator="between" sqref="K45">
      <x:formula1>0</x:formula1>
      <x:formula2>1000000000</x:formula2>
    </x:dataValidation>
    <x:dataValidation type="list" sqref="C46">
      <x:formula1>"Recorded,Unused"</x:formula1>
    </x:dataValidation>
    <x:dataValidation type="list" sqref="G46">
      <x:formula1>"USD,EUR,GBP,CAD,AUD"</x:formula1>
    </x:dataValidation>
    <x:dataValidation type="decimal" operator="between" sqref="H46">
      <x:formula1>0</x:formula1>
      <x:formula2>1000000000</x:formula2>
    </x:dataValidation>
    <x:dataValidation type="decimal" operator="between" sqref="I46">
      <x:formula1>0</x:formula1>
      <x:formula2>1000000000</x:formula2>
    </x:dataValidation>
    <x:dataValidation type="decimal" operator="between" sqref="J46">
      <x:formula1>0</x:formula1>
      <x:formula2>1000000000</x:formula2>
    </x:dataValidation>
    <x:dataValidation type="decimal" operator="between" sqref="K46">
      <x:formula1>0</x:formula1>
      <x:formula2>1000000000</x:formula2>
    </x:dataValidation>
    <x:dataValidation type="list" sqref="C47">
      <x:formula1>"Recorded,Unused"</x:formula1>
    </x:dataValidation>
    <x:dataValidation type="list" sqref="G47">
      <x:formula1>"USD,EUR,GBP,CAD,AUD"</x:formula1>
    </x:dataValidation>
    <x:dataValidation type="decimal" operator="between" sqref="H47">
      <x:formula1>0</x:formula1>
      <x:formula2>1000000000</x:formula2>
    </x:dataValidation>
    <x:dataValidation type="decimal" operator="between" sqref="I47">
      <x:formula1>0</x:formula1>
      <x:formula2>1000000000</x:formula2>
    </x:dataValidation>
    <x:dataValidation type="decimal" operator="between" sqref="J47">
      <x:formula1>0</x:formula1>
      <x:formula2>1000000000</x:formula2>
    </x:dataValidation>
    <x:dataValidation type="decimal" operator="between" sqref="K47">
      <x:formula1>0</x:formula1>
      <x:formula2>1000000000</x:formula2>
    </x:dataValidation>
    <x:dataValidation type="list" sqref="C48">
      <x:formula1>"Recorded,Unused"</x:formula1>
    </x:dataValidation>
    <x:dataValidation type="list" sqref="G48">
      <x:formula1>"USD,EUR,GBP,CAD,AUD"</x:formula1>
    </x:dataValidation>
    <x:dataValidation type="decimal" operator="between" sqref="H48">
      <x:formula1>0</x:formula1>
      <x:formula2>1000000000</x:formula2>
    </x:dataValidation>
    <x:dataValidation type="decimal" operator="between" sqref="I48">
      <x:formula1>0</x:formula1>
      <x:formula2>1000000000</x:formula2>
    </x:dataValidation>
    <x:dataValidation type="decimal" operator="between" sqref="J48">
      <x:formula1>0</x:formula1>
      <x:formula2>1000000000</x:formula2>
    </x:dataValidation>
    <x:dataValidation type="decimal" operator="between" sqref="K48">
      <x:formula1>0</x:formula1>
      <x:formula2>1000000000</x:formula2>
    </x:dataValidation>
    <x:dataValidation type="list" sqref="C49">
      <x:formula1>"Recorded,Unused"</x:formula1>
    </x:dataValidation>
    <x:dataValidation type="list" sqref="G49">
      <x:formula1>"USD,EUR,GBP,CAD,AUD"</x:formula1>
    </x:dataValidation>
    <x:dataValidation type="decimal" operator="between" sqref="H49">
      <x:formula1>0</x:formula1>
      <x:formula2>1000000000</x:formula2>
    </x:dataValidation>
    <x:dataValidation type="decimal" operator="between" sqref="I49">
      <x:formula1>0</x:formula1>
      <x:formula2>1000000000</x:formula2>
    </x:dataValidation>
    <x:dataValidation type="decimal" operator="between" sqref="J49">
      <x:formula1>0</x:formula1>
      <x:formula2>1000000000</x:formula2>
    </x:dataValidation>
    <x:dataValidation type="decimal" operator="between" sqref="K49">
      <x:formula1>0</x:formula1>
      <x:formula2>1000000000</x:formula2>
    </x:dataValidation>
    <x:dataValidation type="list" sqref="C50">
      <x:formula1>"Recorded,Unused"</x:formula1>
    </x:dataValidation>
    <x:dataValidation type="list" sqref="G50">
      <x:formula1>"USD,EUR,GBP,CAD,AUD"</x:formula1>
    </x:dataValidation>
    <x:dataValidation type="decimal" operator="between" sqref="H50">
      <x:formula1>0</x:formula1>
      <x:formula2>1000000000</x:formula2>
    </x:dataValidation>
    <x:dataValidation type="decimal" operator="between" sqref="I50">
      <x:formula1>0</x:formula1>
      <x:formula2>1000000000</x:formula2>
    </x:dataValidation>
    <x:dataValidation type="decimal" operator="between" sqref="J50">
      <x:formula1>0</x:formula1>
      <x:formula2>1000000000</x:formula2>
    </x:dataValidation>
    <x:dataValidation type="decimal" operator="between" sqref="K50">
      <x:formula1>0</x:formula1>
      <x:formula2>1000000000</x:formula2>
    </x:dataValidation>
    <x:dataValidation type="list" sqref="C51">
      <x:formula1>"Recorded,Unused"</x:formula1>
    </x:dataValidation>
    <x:dataValidation type="list" sqref="G51">
      <x:formula1>"USD,EUR,GBP,CAD,AUD"</x:formula1>
    </x:dataValidation>
    <x:dataValidation type="decimal" operator="between" sqref="H51">
      <x:formula1>0</x:formula1>
      <x:formula2>1000000000</x:formula2>
    </x:dataValidation>
    <x:dataValidation type="decimal" operator="between" sqref="I51">
      <x:formula1>0</x:formula1>
      <x:formula2>1000000000</x:formula2>
    </x:dataValidation>
    <x:dataValidation type="decimal" operator="between" sqref="J51">
      <x:formula1>0</x:formula1>
      <x:formula2>1000000000</x:formula2>
    </x:dataValidation>
    <x:dataValidation type="decimal" operator="between" sqref="K51">
      <x:formula1>0</x:formula1>
      <x:formula2>1000000000</x:formula2>
    </x:dataValidation>
    <x:dataValidation type="list" sqref="C52">
      <x:formula1>"Recorded,Unused"</x:formula1>
    </x:dataValidation>
    <x:dataValidation type="list" sqref="G52">
      <x:formula1>"USD,EUR,GBP,CAD,AUD"</x:formula1>
    </x:dataValidation>
    <x:dataValidation type="decimal" operator="between" sqref="H52">
      <x:formula1>0</x:formula1>
      <x:formula2>1000000000</x:formula2>
    </x:dataValidation>
    <x:dataValidation type="decimal" operator="between" sqref="I52">
      <x:formula1>0</x:formula1>
      <x:formula2>1000000000</x:formula2>
    </x:dataValidation>
    <x:dataValidation type="decimal" operator="between" sqref="J52">
      <x:formula1>0</x:formula1>
      <x:formula2>1000000000</x:formula2>
    </x:dataValidation>
    <x:dataValidation type="decimal" operator="between" sqref="K52">
      <x:formula1>0</x:formula1>
      <x:formula2>1000000000</x:formula2>
    </x:dataValidation>
    <x:dataValidation type="list" sqref="C53">
      <x:formula1>"Recorded,Unused"</x:formula1>
    </x:dataValidation>
    <x:dataValidation type="list" sqref="G53">
      <x:formula1>"USD,EUR,GBP,CAD,AUD"</x:formula1>
    </x:dataValidation>
    <x:dataValidation type="decimal" operator="between" sqref="H53">
      <x:formula1>0</x:formula1>
      <x:formula2>1000000000</x:formula2>
    </x:dataValidation>
    <x:dataValidation type="decimal" operator="between" sqref="I53">
      <x:formula1>0</x:formula1>
      <x:formula2>1000000000</x:formula2>
    </x:dataValidation>
    <x:dataValidation type="decimal" operator="between" sqref="J53">
      <x:formula1>0</x:formula1>
      <x:formula2>1000000000</x:formula2>
    </x:dataValidation>
    <x:dataValidation type="decimal" operator="between" sqref="K53">
      <x:formula1>0</x:formula1>
      <x:formula2>1000000000</x:formula2>
    </x:dataValidation>
    <x:dataValidation type="list" sqref="C54">
      <x:formula1>"Recorded,Unused"</x:formula1>
    </x:dataValidation>
    <x:dataValidation type="list" sqref="G54">
      <x:formula1>"USD,EUR,GBP,CAD,AUD"</x:formula1>
    </x:dataValidation>
    <x:dataValidation type="decimal" operator="between" sqref="H54">
      <x:formula1>0</x:formula1>
      <x:formula2>1000000000</x:formula2>
    </x:dataValidation>
    <x:dataValidation type="decimal" operator="between" sqref="I54">
      <x:formula1>0</x:formula1>
      <x:formula2>1000000000</x:formula2>
    </x:dataValidation>
    <x:dataValidation type="decimal" operator="between" sqref="J54">
      <x:formula1>0</x:formula1>
      <x:formula2>1000000000</x:formula2>
    </x:dataValidation>
    <x:dataValidation type="decimal" operator="between" sqref="K54">
      <x:formula1>0</x:formula1>
      <x:formula2>1000000000</x:formula2>
    </x:dataValidation>
    <x:dataValidation type="list" sqref="C55">
      <x:formula1>"Recorded,Unused"</x:formula1>
    </x:dataValidation>
    <x:dataValidation type="list" sqref="G55">
      <x:formula1>"USD,EUR,GBP,CAD,AUD"</x:formula1>
    </x:dataValidation>
    <x:dataValidation type="decimal" operator="between" sqref="H55">
      <x:formula1>0</x:formula1>
      <x:formula2>1000000000</x:formula2>
    </x:dataValidation>
    <x:dataValidation type="decimal" operator="between" sqref="I55">
      <x:formula1>0</x:formula1>
      <x:formula2>1000000000</x:formula2>
    </x:dataValidation>
    <x:dataValidation type="decimal" operator="between" sqref="J55">
      <x:formula1>0</x:formula1>
      <x:formula2>1000000000</x:formula2>
    </x:dataValidation>
    <x:dataValidation type="decimal" operator="between" sqref="K55">
      <x:formula1>0</x:formula1>
      <x:formula2>1000000000</x:formula2>
    </x:dataValidation>
    <x:dataValidation type="list" sqref="C56">
      <x:formula1>"Recorded,Unused"</x:formula1>
    </x:dataValidation>
    <x:dataValidation type="list" sqref="G56">
      <x:formula1>"USD,EUR,GBP,CAD,AUD"</x:formula1>
    </x:dataValidation>
    <x:dataValidation type="decimal" operator="between" sqref="H56">
      <x:formula1>0</x:formula1>
      <x:formula2>1000000000</x:formula2>
    </x:dataValidation>
    <x:dataValidation type="decimal" operator="between" sqref="I56">
      <x:formula1>0</x:formula1>
      <x:formula2>1000000000</x:formula2>
    </x:dataValidation>
    <x:dataValidation type="decimal" operator="between" sqref="J56">
      <x:formula1>0</x:formula1>
      <x:formula2>1000000000</x:formula2>
    </x:dataValidation>
    <x:dataValidation type="decimal" operator="between" sqref="K56">
      <x:formula1>0</x:formula1>
      <x:formula2>1000000000</x:formula2>
    </x:dataValidation>
    <x:dataValidation type="list" sqref="C57">
      <x:formula1>"Recorded,Unused"</x:formula1>
    </x:dataValidation>
    <x:dataValidation type="list" sqref="G57">
      <x:formula1>"USD,EUR,GBP,CAD,AUD"</x:formula1>
    </x:dataValidation>
    <x:dataValidation type="decimal" operator="between" sqref="H57">
      <x:formula1>0</x:formula1>
      <x:formula2>1000000000</x:formula2>
    </x:dataValidation>
    <x:dataValidation type="decimal" operator="between" sqref="I57">
      <x:formula1>0</x:formula1>
      <x:formula2>1000000000</x:formula2>
    </x:dataValidation>
    <x:dataValidation type="decimal" operator="between" sqref="J57">
      <x:formula1>0</x:formula1>
      <x:formula2>1000000000</x:formula2>
    </x:dataValidation>
    <x:dataValidation type="decimal" operator="between" sqref="K57">
      <x:formula1>0</x:formula1>
      <x:formula2>1000000000</x:formula2>
    </x:dataValidation>
    <x:dataValidation type="list" sqref="C58">
      <x:formula1>"Recorded,Unused"</x:formula1>
    </x:dataValidation>
    <x:dataValidation type="list" sqref="G58">
      <x:formula1>"USD,EUR,GBP,CAD,AUD"</x:formula1>
    </x:dataValidation>
    <x:dataValidation type="decimal" operator="between" sqref="H58">
      <x:formula1>0</x:formula1>
      <x:formula2>1000000000</x:formula2>
    </x:dataValidation>
    <x:dataValidation type="decimal" operator="between" sqref="I58">
      <x:formula1>0</x:formula1>
      <x:formula2>1000000000</x:formula2>
    </x:dataValidation>
    <x:dataValidation type="decimal" operator="between" sqref="J58">
      <x:formula1>0</x:formula1>
      <x:formula2>1000000000</x:formula2>
    </x:dataValidation>
    <x:dataValidation type="decimal" operator="between" sqref="K58">
      <x:formula1>0</x:formula1>
      <x:formula2>1000000000</x:formula2>
    </x:dataValidation>
    <x:dataValidation type="list" sqref="C59">
      <x:formula1>"Recorded,Unused"</x:formula1>
    </x:dataValidation>
    <x:dataValidation type="list" sqref="G59">
      <x:formula1>"USD,EUR,GBP,CAD,AUD"</x:formula1>
    </x:dataValidation>
    <x:dataValidation type="decimal" operator="between" sqref="H59">
      <x:formula1>0</x:formula1>
      <x:formula2>1000000000</x:formula2>
    </x:dataValidation>
    <x:dataValidation type="decimal" operator="between" sqref="I59">
      <x:formula1>0</x:formula1>
      <x:formula2>1000000000</x:formula2>
    </x:dataValidation>
    <x:dataValidation type="decimal" operator="between" sqref="J59">
      <x:formula1>0</x:formula1>
      <x:formula2>1000000000</x:formula2>
    </x:dataValidation>
    <x:dataValidation type="decimal" operator="between" sqref="K59">
      <x:formula1>0</x:formula1>
      <x:formula2>1000000000</x:formula2>
    </x:dataValidation>
    <x:dataValidation type="list" sqref="C60">
      <x:formula1>"Recorded,Unused"</x:formula1>
    </x:dataValidation>
    <x:dataValidation type="list" sqref="G60">
      <x:formula1>"USD,EUR,GBP,CAD,AUD"</x:formula1>
    </x:dataValidation>
    <x:dataValidation type="decimal" operator="between" sqref="H60">
      <x:formula1>0</x:formula1>
      <x:formula2>1000000000</x:formula2>
    </x:dataValidation>
    <x:dataValidation type="decimal" operator="between" sqref="I60">
      <x:formula1>0</x:formula1>
      <x:formula2>1000000000</x:formula2>
    </x:dataValidation>
    <x:dataValidation type="decimal" operator="between" sqref="J60">
      <x:formula1>0</x:formula1>
      <x:formula2>1000000000</x:formula2>
    </x:dataValidation>
    <x:dataValidation type="decimal" operator="between" sqref="K60">
      <x:formula1>0</x:formula1>
      <x:formula2>1000000000</x:formula2>
    </x:dataValidation>
    <x:dataValidation type="list" sqref="C61">
      <x:formula1>"Recorded,Unused"</x:formula1>
    </x:dataValidation>
    <x:dataValidation type="list" sqref="G61">
      <x:formula1>"USD,EUR,GBP,CAD,AUD"</x:formula1>
    </x:dataValidation>
    <x:dataValidation type="decimal" operator="between" sqref="H61">
      <x:formula1>0</x:formula1>
      <x:formula2>1000000000</x:formula2>
    </x:dataValidation>
    <x:dataValidation type="decimal" operator="between" sqref="I61">
      <x:formula1>0</x:formula1>
      <x:formula2>1000000000</x:formula2>
    </x:dataValidation>
    <x:dataValidation type="decimal" operator="between" sqref="J61">
      <x:formula1>0</x:formula1>
      <x:formula2>1000000000</x:formula2>
    </x:dataValidation>
    <x:dataValidation type="decimal" operator="between" sqref="K61">
      <x:formula1>0</x:formula1>
      <x:formula2>1000000000</x:formula2>
    </x:dataValidation>
    <x:dataValidation type="list" sqref="C62">
      <x:formula1>"Recorded,Unused"</x:formula1>
    </x:dataValidation>
    <x:dataValidation type="list" sqref="G62">
      <x:formula1>"USD,EUR,GBP,CAD,AUD"</x:formula1>
    </x:dataValidation>
    <x:dataValidation type="decimal" operator="between" sqref="H62">
      <x:formula1>0</x:formula1>
      <x:formula2>1000000000</x:formula2>
    </x:dataValidation>
    <x:dataValidation type="decimal" operator="between" sqref="I62">
      <x:formula1>0</x:formula1>
      <x:formula2>1000000000</x:formula2>
    </x:dataValidation>
    <x:dataValidation type="decimal" operator="between" sqref="J62">
      <x:formula1>0</x:formula1>
      <x:formula2>1000000000</x:formula2>
    </x:dataValidation>
    <x:dataValidation type="decimal" operator="between" sqref="K62">
      <x:formula1>0</x:formula1>
      <x:formula2>1000000000</x:formula2>
    </x:dataValidation>
    <x:dataValidation type="list" sqref="C63">
      <x:formula1>"Recorded,Unused"</x:formula1>
    </x:dataValidation>
    <x:dataValidation type="list" sqref="G63">
      <x:formula1>"USD,EUR,GBP,CAD,AUD"</x:formula1>
    </x:dataValidation>
    <x:dataValidation type="decimal" operator="between" sqref="H63">
      <x:formula1>0</x:formula1>
      <x:formula2>1000000000</x:formula2>
    </x:dataValidation>
    <x:dataValidation type="decimal" operator="between" sqref="I63">
      <x:formula1>0</x:formula1>
      <x:formula2>1000000000</x:formula2>
    </x:dataValidation>
    <x:dataValidation type="decimal" operator="between" sqref="J63">
      <x:formula1>0</x:formula1>
      <x:formula2>1000000000</x:formula2>
    </x:dataValidation>
    <x:dataValidation type="decimal" operator="between" sqref="K63">
      <x:formula1>0</x:formula1>
      <x:formula2>1000000000</x:formula2>
    </x:dataValidation>
    <x:dataValidation type="list" sqref="C64">
      <x:formula1>"Recorded,Unused"</x:formula1>
    </x:dataValidation>
    <x:dataValidation type="list" sqref="G64">
      <x:formula1>"USD,EUR,GBP,CAD,AUD"</x:formula1>
    </x:dataValidation>
    <x:dataValidation type="decimal" operator="between" sqref="H64">
      <x:formula1>0</x:formula1>
      <x:formula2>1000000000</x:formula2>
    </x:dataValidation>
    <x:dataValidation type="decimal" operator="between" sqref="I64">
      <x:formula1>0</x:formula1>
      <x:formula2>1000000000</x:formula2>
    </x:dataValidation>
    <x:dataValidation type="decimal" operator="between" sqref="J64">
      <x:formula1>0</x:formula1>
      <x:formula2>1000000000</x:formula2>
    </x:dataValidation>
    <x:dataValidation type="decimal" operator="between" sqref="K64">
      <x:formula1>0</x:formula1>
      <x:formula2>1000000000</x:formula2>
    </x:dataValidation>
    <x:dataValidation type="list" sqref="C65">
      <x:formula1>"Recorded,Unused"</x:formula1>
    </x:dataValidation>
    <x:dataValidation type="list" sqref="G65">
      <x:formula1>"USD,EUR,GBP,CAD,AUD"</x:formula1>
    </x:dataValidation>
    <x:dataValidation type="decimal" operator="between" sqref="H65">
      <x:formula1>0</x:formula1>
      <x:formula2>1000000000</x:formula2>
    </x:dataValidation>
    <x:dataValidation type="decimal" operator="between" sqref="I65">
      <x:formula1>0</x:formula1>
      <x:formula2>1000000000</x:formula2>
    </x:dataValidation>
    <x:dataValidation type="decimal" operator="between" sqref="J65">
      <x:formula1>0</x:formula1>
      <x:formula2>1000000000</x:formula2>
    </x:dataValidation>
    <x:dataValidation type="decimal" operator="between" sqref="K65">
      <x:formula1>0</x:formula1>
      <x:formula2>1000000000</x:formula2>
    </x:dataValidation>
    <x:dataValidation type="list" sqref="C66">
      <x:formula1>"Recorded,Unused"</x:formula1>
    </x:dataValidation>
    <x:dataValidation type="list" sqref="G66">
      <x:formula1>"USD,EUR,GBP,CAD,AUD"</x:formula1>
    </x:dataValidation>
    <x:dataValidation type="decimal" operator="between" sqref="H66">
      <x:formula1>0</x:formula1>
      <x:formula2>1000000000</x:formula2>
    </x:dataValidation>
    <x:dataValidation type="decimal" operator="between" sqref="I66">
      <x:formula1>0</x:formula1>
      <x:formula2>1000000000</x:formula2>
    </x:dataValidation>
    <x:dataValidation type="decimal" operator="between" sqref="J66">
      <x:formula1>0</x:formula1>
      <x:formula2>1000000000</x:formula2>
    </x:dataValidation>
    <x:dataValidation type="decimal" operator="between" sqref="K66">
      <x:formula1>0</x:formula1>
      <x:formula2>1000000000</x:formula2>
    </x:dataValidation>
    <x:dataValidation type="list" sqref="C67">
      <x:formula1>"Recorded,Unused"</x:formula1>
    </x:dataValidation>
    <x:dataValidation type="list" sqref="G67">
      <x:formula1>"USD,EUR,GBP,CAD,AUD"</x:formula1>
    </x:dataValidation>
    <x:dataValidation type="decimal" operator="between" sqref="H67">
      <x:formula1>0</x:formula1>
      <x:formula2>1000000000</x:formula2>
    </x:dataValidation>
    <x:dataValidation type="decimal" operator="between" sqref="I67">
      <x:formula1>0</x:formula1>
      <x:formula2>1000000000</x:formula2>
    </x:dataValidation>
    <x:dataValidation type="decimal" operator="between" sqref="J67">
      <x:formula1>0</x:formula1>
      <x:formula2>1000000000</x:formula2>
    </x:dataValidation>
    <x:dataValidation type="decimal" operator="between" sqref="K67">
      <x:formula1>0</x:formula1>
      <x:formula2>1000000000</x:formula2>
    </x:dataValidation>
    <x:dataValidation type="list" sqref="C68">
      <x:formula1>"Recorded,Unused"</x:formula1>
    </x:dataValidation>
    <x:dataValidation type="list" sqref="G68">
      <x:formula1>"USD,EUR,GBP,CAD,AUD"</x:formula1>
    </x:dataValidation>
    <x:dataValidation type="decimal" operator="between" sqref="H68">
      <x:formula1>0</x:formula1>
      <x:formula2>1000000000</x:formula2>
    </x:dataValidation>
    <x:dataValidation type="decimal" operator="between" sqref="I68">
      <x:formula1>0</x:formula1>
      <x:formula2>1000000000</x:formula2>
    </x:dataValidation>
    <x:dataValidation type="decimal" operator="between" sqref="J68">
      <x:formula1>0</x:formula1>
      <x:formula2>1000000000</x:formula2>
    </x:dataValidation>
    <x:dataValidation type="decimal" operator="between" sqref="K68">
      <x:formula1>0</x:formula1>
      <x:formula2>1000000000</x:formula2>
    </x:dataValidation>
  </x:dataValidations>
  <x:pageMargins left="0.7" right="0.7" top="0.75" bottom="0.75" header="0.3" footer="0.3"/>
  <x:legacyDrawing xmlns:r="http://schemas.openxmlformats.org/officeDocument/2006/relationships" r:id="Reeb5b89d890f4cf6"/>
</x:worksheet>
</file>