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4dd1612c3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flow" sheetId="1" r:id="R2ae9a2b631144f49"/>
  </x:sheets>
</x:workbook>
</file>

<file path=xl/comments1.xml><?xml version="1.0" encoding="utf-8"?>
<x:comments xmlns:x="http://schemas.openxmlformats.org/spreadsheetml/2006/main">
  <x:authors>
    <x:author/>
  </x:authors>
  <x:commentList>
    <x:comment ref="E6" authorId="0">
      <x:text>
        <x:r>
          <x:t>All numeric example inputs are invented by AllMarkets. Financial statement definitions: SEC Beginners Guide to Financial Statements, https://www.sec.gov/reportspubs/investor-publications/investorpubsbegfinstmtguidehtm.html. The definitions source does not supply these illustrative amounts.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-&quot;"/>
    <x:numFmt numFmtId="201" formatCode="mmm-yy"/>
  </x:numFmts>
  <x:fonts count="9">
    <x:font>
      <x:sz val="11"/>
      <x:name val="Carlito"/>
    </x:font>
    <x:font>
      <x:sz val="10"/>
      <x:color rgb="FF183247"/>
      <x:name val="Arial"/>
    </x:font>
    <x:font>
      <x:b/>
      <x:sz val="15"/>
      <x:color rgb="FF17364D"/>
      <x:name val="Arial"/>
    </x:font>
    <x:font>
      <x:i/>
      <x:sz val="10"/>
      <x:color rgb="FF183247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b/>
      <x:sz val="10"/>
      <x:color rgb="FF183247"/>
      <x:name val="Arial"/>
    </x:font>
    <x:font>
      <x:b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8BA3B3"/>
      </x:top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1" fontId="4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4" fillId="2" borderId="0" xfId="0" applyNumberFormat="1" applyFont="1" applyFill="1" applyBorder="1" applyAlignment="1">
      <x:alignment horizontal="center" vertical="center"/>
    </x:xf>
    <x:xf numFmtId="201" fontId="4" fillId="2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0" fontId="6" fillId="0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horizontal="right" vertical="center"/>
    </x:xf>
    <x:xf numFmtId="0" fontId="7" fillId="0" borderId="1" xfId="0" applyNumberFormat="1" applyFont="1" applyFill="1" applyBorder="1" applyAlignment="1">
      <x:alignment vertical="center"/>
    </x:xf>
    <x:xf numFmtId="200" fontId="8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5ccc0ae3b4573" /><Relationship Type="http://schemas.openxmlformats.org/officeDocument/2006/relationships/theme" Target="/xl/theme/theme1.xml" Id="Ra3190f11a2f54f68" /><Relationship Type="http://schemas.openxmlformats.org/officeDocument/2006/relationships/sharedStrings" Target="/xl/sharedStrings.xml" Id="Rdc4817c982b44356" /><Relationship Type="http://schemas.openxmlformats.org/officeDocument/2006/relationships/worksheet" Target="/xl/worksheets/sheet1.xml" Id="R2ae9a2b631144f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3191b74bde48419f" /><Relationship Type="http://schemas.openxmlformats.org/officeDocument/2006/relationships/vmlDrawing" Target="/xl/drawings/vmldrawing.vml" Id="R3feeee7b6afb415e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1"/>
      <x:c r="B1" s="1"/>
      <x:c r="C1" s="4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22" customHeight="1">
      <x:c r="A2" s="1"/>
      <x:c r="B2" s="1"/>
      <x:c r="C2" s="6" t="str">
        <x:v>Monthly cash flow forecast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</x:row>
    <x:row r="3" ht="27" customHeight="1">
      <x:c r="A3" s="1"/>
      <x:c r="B3" s="1"/>
      <x:c r="C3" s="7" t="str">
        <x:v>Illustrative example in USD. Replace blue inputs before use.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</x:row>
    <x:row r="4" ht="22" customHeight="1">
      <x:c r="A4" s="1"/>
      <x:c r="B4" s="1"/>
      <x:c r="C4" s="4"/>
      <x:c r="D4" s="5"/>
      <x:c r="E4" s="20" t="str">
        <x:f>IF(AND(COUNT(E8,E9,E12,E13,E14,E15,E16,E21,E24,E25,E26,E27)=12,MIN(E8,E9,E12,E13,E14,E15,E16,E21,E24,E25,E26,E27)&gt;=0,ISNUMBER(E6)),"Ready","Check inputs")</x:f>
        <x:v>Ready</x:v>
      </x:c>
      <x:c r="F4" s="20" t="str">
        <x:f>IF(AND(COUNT(F8,F9,F12,F13,F14,F15,F16,F21,F24,F25,F26,F27)=12,MIN(F8,F9,F12,F13,F14,F15,F16,F21,F24,F25,F26,F27)&gt;=0,ISNUMBER(E32)),"Ready","Check inputs")</x:f>
        <x:v>Ready</x:v>
      </x:c>
      <x:c r="G4" s="20" t="str">
        <x:f>IF(AND(COUNT(G8,G9,G12,G13,G14,G15,G16,G21,G24,G25,G26,G27)=12,MIN(G8,G9,G12,G13,G14,G15,G16,G21,G24,G25,G26,G27)&gt;=0,ISNUMBER(F32)),"Ready","Check inputs")</x:f>
        <x:v>Ready</x:v>
      </x:c>
      <x:c r="H4" s="20" t="str">
        <x:f>IF(AND(COUNT(H8,H9,H12,H13,H14,H15,H16,H21,H24,H25,H26,H27)=12,MIN(H8,H9,H12,H13,H14,H15,H16,H21,H24,H25,H26,H27)&gt;=0,ISNUMBER(G32)),"Ready","Check inputs")</x:f>
        <x:v>Ready</x:v>
      </x:c>
      <x:c r="I4" s="20" t="str">
        <x:f>IF(AND(COUNT(I8,I9,I12,I13,I14,I15,I16,I21,I24,I25,I26,I27)=12,MIN(I8,I9,I12,I13,I14,I15,I16,I21,I24,I25,I26,I27)&gt;=0,ISNUMBER(H32)),"Ready","Check inputs")</x:f>
        <x:v>Ready</x:v>
      </x:c>
      <x:c r="J4" s="20" t="str">
        <x:f>IF(AND(COUNT(J8,J9,J12,J13,J14,J15,J16,J21,J24,J25,J26,J27)=12,MIN(J8,J9,J12,J13,J14,J15,J16,J21,J24,J25,J26,J27)&gt;=0,ISNUMBER(I32)),"Ready","Check inputs")</x:f>
        <x:v>Ready</x:v>
      </x:c>
      <x:c r="K4" s="20" t="str">
        <x:f>IF(AND(COUNT(K8,K9,K12,K13,K14,K15,K16,K21,K24,K25,K26,K27)=12,MIN(K8,K9,K12,K13,K14,K15,K16,K21,K24,K25,K26,K27)&gt;=0,ISNUMBER(J32)),"Ready","Check inputs")</x:f>
        <x:v>Ready</x:v>
      </x:c>
      <x:c r="L4" s="20" t="str">
        <x:f>IF(AND(COUNT(L8,L9,L12,L13,L14,L15,L16,L21,L24,L25,L26,L27)=12,MIN(L8,L9,L12,L13,L14,L15,L16,L21,L24,L25,L26,L27)&gt;=0,ISNUMBER(K32)),"Ready","Check inputs")</x:f>
        <x:v>Ready</x:v>
      </x:c>
      <x:c r="M4" s="20" t="str">
        <x:f>IF(AND(COUNT(M8,M9,M12,M13,M14,M15,M16,M21,M24,M25,M26,M27)=12,MIN(M8,M9,M12,M13,M14,M15,M16,M21,M24,M25,M26,M27)&gt;=0,ISNUMBER(L32)),"Ready","Check inputs")</x:f>
        <x:v>Ready</x:v>
      </x:c>
      <x:c r="N4" s="20" t="str">
        <x:f>IF(AND(COUNT(N8,N9,N12,N13,N14,N15,N16,N21,N24,N25,N26,N27)=12,MIN(N8,N9,N12,N13,N14,N15,N16,N21,N24,N25,N26,N27)&gt;=0,ISNUMBER(M32)),"Ready","Check inputs")</x:f>
        <x:v>Ready</x:v>
      </x:c>
      <x:c r="O4" s="20" t="str">
        <x:f>IF(AND(COUNT(O8,O9,O12,O13,O14,O15,O16,O21,O24,O25,O26,O27)=12,MIN(O8,O9,O12,O13,O14,O15,O16,O21,O24,O25,O26,O27)&gt;=0,ISNUMBER(N32)),"Ready","Check inputs")</x:f>
        <x:v>Ready</x:v>
      </x:c>
      <x:c r="P4" s="20" t="str">
        <x:f>IF(AND(COUNT(P8,P9,P12,P13,P14,P15,P16,P21,P24,P25,P26,P27)=12,MIN(P8,P9,P12,P13,P14,P15,P16,P21,P24,P25,P26,P27)&gt;=0,ISNUMBER(O32)),"Ready","Check inputs")</x:f>
        <x:v>Ready</x:v>
      </x:c>
    </x:row>
    <x:row r="5" ht="22" customHeight="1">
      <x:c r="A5" s="1"/>
      <x:c r="B5" s="1"/>
      <x:c r="C5" s="15" t="str">
        <x:v>USD unless a ratio</x:v>
      </x:c>
      <x:c r="D5" s="16" t="str">
        <x:v>Annual</x:v>
      </x:c>
      <x:c r="E5" s="17" t="d">
        <x:v>2026-01-01T00:00:00.000Z</x:v>
      </x:c>
      <x:c r="F5" s="17" t="d">
        <x:v>2026-02-01T00:00:00.000Z</x:v>
      </x:c>
      <x:c r="G5" s="17" t="d">
        <x:v>2026-03-01T00:00:00.000Z</x:v>
      </x:c>
      <x:c r="H5" s="17" t="d">
        <x:v>2026-04-01T00:00:00.000Z</x:v>
      </x:c>
      <x:c r="I5" s="17" t="d">
        <x:v>2026-05-01T00:00:00.000Z</x:v>
      </x:c>
      <x:c r="J5" s="17" t="d">
        <x:v>2026-06-01T00:00:00.000Z</x:v>
      </x:c>
      <x:c r="K5" s="17" t="d">
        <x:v>2026-07-01T00:00:00.000Z</x:v>
      </x:c>
      <x:c r="L5" s="17" t="d">
        <x:v>2026-08-01T00:00:00.000Z</x:v>
      </x:c>
      <x:c r="M5" s="17" t="d">
        <x:v>2026-09-01T00:00:00.000Z</x:v>
      </x:c>
      <x:c r="N5" s="17" t="d">
        <x:v>2026-10-01T00:00:00.000Z</x:v>
      </x:c>
      <x:c r="O5" s="17" t="d">
        <x:v>2026-11-01T00:00:00.000Z</x:v>
      </x:c>
      <x:c r="P5" s="17" t="d">
        <x:v>2026-12-01T00:00:00.000Z</x:v>
      </x:c>
    </x:row>
    <x:row r="6" ht="22" customHeight="1">
      <x:c r="A6" s="1"/>
      <x:c r="B6" s="1"/>
      <x:c r="C6" s="4" t="str">
        <x:v>Opening cash</x:v>
      </x:c>
      <x:c r="D6" s="20" t="n">
        <x:f>IF(ISNUMBER(E6),E6,"n.a.")</x:f>
        <x:v>10000</x:v>
      </x:c>
      <x:c r="E6" s="19" t="n">
        <x:v>10000</x:v>
      </x:c>
      <x:c r="F6" s="20" t="n">
        <x:f>IF(F4="Ready",E32,"n.a.")</x:f>
        <x:v>11750</x:v>
      </x:c>
      <x:c r="G6" s="20" t="n">
        <x:f>IF(G4="Ready",F32,"n.a.")</x:f>
        <x:v>13500</x:v>
      </x:c>
      <x:c r="H6" s="20" t="n">
        <x:f>IF(H4="Ready",G32,"n.a.")</x:f>
        <x:v>15250</x:v>
      </x:c>
      <x:c r="I6" s="20" t="n">
        <x:f>IF(I4="Ready",H32,"n.a.")</x:f>
        <x:v>17000</x:v>
      </x:c>
      <x:c r="J6" s="20" t="n">
        <x:f>IF(J4="Ready",I32,"n.a.")</x:f>
        <x:v>18750</x:v>
      </x:c>
      <x:c r="K6" s="20" t="n">
        <x:f>IF(K4="Ready",J32,"n.a.")</x:f>
        <x:v>20500</x:v>
      </x:c>
      <x:c r="L6" s="20" t="n">
        <x:f>IF(L4="Ready",K32,"n.a.")</x:f>
        <x:v>22250</x:v>
      </x:c>
      <x:c r="M6" s="20" t="n">
        <x:f>IF(M4="Ready",L32,"n.a.")</x:f>
        <x:v>24000</x:v>
      </x:c>
      <x:c r="N6" s="20" t="n">
        <x:f>IF(N4="Ready",M32,"n.a.")</x:f>
        <x:v>25750</x:v>
      </x:c>
      <x:c r="O6" s="20" t="n">
        <x:f>IF(O4="Ready",N32,"n.a.")</x:f>
        <x:v>27500</x:v>
      </x:c>
      <x:c r="P6" s="20" t="n">
        <x:f>IF(P4="Ready",O32,"n.a.")</x:f>
        <x:v>29250</x:v>
      </x:c>
    </x:row>
    <x:row r="7" ht="22" customHeight="1">
      <x:c r="A7" s="1"/>
      <x:c r="B7" s="1"/>
      <x:c r="C7" s="4"/>
      <x:c r="D7" s="5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</x:row>
    <x:row r="8" ht="22" customHeight="1">
      <x:c r="A8" s="1"/>
      <x:c r="B8" s="1"/>
      <x:c r="C8" s="4" t="str">
        <x:v>Customer receipts</x:v>
      </x:c>
      <x:c r="D8" s="20" t="n">
        <x:f>IF(COUNT(E8:P8)=12,SUM(E8:P8),"n.a.")</x:f>
        <x:v>144000</x:v>
      </x:c>
      <x:c r="E8" s="19" t="n">
        <x:v>12000</x:v>
      </x:c>
      <x:c r="F8" s="19" t="n">
        <x:v>12000</x:v>
      </x:c>
      <x:c r="G8" s="19" t="n">
        <x:v>12000</x:v>
      </x:c>
      <x:c r="H8" s="19" t="n">
        <x:v>12000</x:v>
      </x:c>
      <x:c r="I8" s="19" t="n">
        <x:v>12000</x:v>
      </x:c>
      <x:c r="J8" s="19" t="n">
        <x:v>12000</x:v>
      </x:c>
      <x:c r="K8" s="19" t="n">
        <x:v>12000</x:v>
      </x:c>
      <x:c r="L8" s="19" t="n">
        <x:v>12000</x:v>
      </x:c>
      <x:c r="M8" s="19" t="n">
        <x:v>12000</x:v>
      </x:c>
      <x:c r="N8" s="19" t="n">
        <x:v>12000</x:v>
      </x:c>
      <x:c r="O8" s="19" t="n">
        <x:v>12000</x:v>
      </x:c>
      <x:c r="P8" s="19" t="n">
        <x:v>12000</x:v>
      </x:c>
    </x:row>
    <x:row r="9" ht="22" customHeight="1">
      <x:c r="A9" s="1"/>
      <x:c r="B9" s="1"/>
      <x:c r="C9" s="4" t="str">
        <x:v>Other operating receipts</x:v>
      </x:c>
      <x:c r="D9" s="20" t="n">
        <x:f>IF(COUNT(E9:P9)=12,SUM(E9:P9),"n.a.")</x:f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19" t="n">
        <x:v>0</x:v>
      </x:c>
      <x:c r="O9" s="19" t="n">
        <x:v>0</x:v>
      </x:c>
      <x:c r="P9" s="19" t="n">
        <x:v>0</x:v>
      </x:c>
    </x:row>
    <x:row r="10" ht="22" customHeight="1">
      <x:c r="A10" s="1"/>
      <x:c r="B10" s="1"/>
      <x:c r="C10" s="23" t="str">
        <x:v>Operating receipts</x:v>
      </x:c>
      <x:c r="D10" s="24" t="n">
        <x:f>IF(COUNT(E10:P10)=12,SUM(E10:P10),"n.a.")</x:f>
        <x:v>144000</x:v>
      </x:c>
      <x:c r="E10" s="24" t="n">
        <x:f>IF(E4="Ready",SUM(E8:E9),"n.a.")</x:f>
        <x:v>12000</x:v>
      </x:c>
      <x:c r="F10" s="24" t="n">
        <x:f>IF(F4="Ready",SUM(F8:F9),"n.a.")</x:f>
        <x:v>12000</x:v>
      </x:c>
      <x:c r="G10" s="24" t="n">
        <x:f>IF(G4="Ready",SUM(G8:G9),"n.a.")</x:f>
        <x:v>12000</x:v>
      </x:c>
      <x:c r="H10" s="24" t="n">
        <x:f>IF(H4="Ready",SUM(H8:H9),"n.a.")</x:f>
        <x:v>12000</x:v>
      </x:c>
      <x:c r="I10" s="24" t="n">
        <x:f>IF(I4="Ready",SUM(I8:I9),"n.a.")</x:f>
        <x:v>12000</x:v>
      </x:c>
      <x:c r="J10" s="24" t="n">
        <x:f>IF(J4="Ready",SUM(J8:J9),"n.a.")</x:f>
        <x:v>12000</x:v>
      </x:c>
      <x:c r="K10" s="24" t="n">
        <x:f>IF(K4="Ready",SUM(K8:K9),"n.a.")</x:f>
        <x:v>12000</x:v>
      </x:c>
      <x:c r="L10" s="24" t="n">
        <x:f>IF(L4="Ready",SUM(L8:L9),"n.a.")</x:f>
        <x:v>12000</x:v>
      </x:c>
      <x:c r="M10" s="24" t="n">
        <x:f>IF(M4="Ready",SUM(M8:M9),"n.a.")</x:f>
        <x:v>12000</x:v>
      </x:c>
      <x:c r="N10" s="24" t="n">
        <x:f>IF(N4="Ready",SUM(N8:N9),"n.a.")</x:f>
        <x:v>12000</x:v>
      </x:c>
      <x:c r="O10" s="24" t="n">
        <x:f>IF(O4="Ready",SUM(O8:O9),"n.a.")</x:f>
        <x:v>12000</x:v>
      </x:c>
      <x:c r="P10" s="24" t="n">
        <x:f>IF(P4="Ready",SUM(P8:P9),"n.a.")</x:f>
        <x:v>12000</x:v>
      </x:c>
    </x:row>
    <x:row r="11" ht="22" customHeight="1">
      <x:c r="A11" s="1"/>
      <x:c r="B11" s="1"/>
      <x:c r="C11" s="4"/>
      <x:c r="D11" s="5"/>
      <x:c r="E11" s="5"/>
      <x:c r="F11" s="5"/>
      <x:c r="G11" s="5"/>
      <x:c r="H11" s="5"/>
      <x:c r="I11" s="5"/>
      <x:c r="J11" s="5"/>
      <x:c r="K11" s="5"/>
      <x:c r="L11" s="5"/>
      <x:c r="M11" s="5"/>
      <x:c r="N11" s="5"/>
      <x:c r="O11" s="5"/>
      <x:c r="P11" s="5"/>
    </x:row>
    <x:row r="12" ht="22" customHeight="1">
      <x:c r="A12" s="1"/>
      <x:c r="B12" s="1"/>
      <x:c r="C12" s="4" t="str">
        <x:v>Suppliers and contractors paid</x:v>
      </x:c>
      <x:c r="D12" s="20" t="n">
        <x:f>IF(COUNT(E12:P12)=12,SUM(E12:P12),"n.a.")</x:f>
        <x:v>66000</x:v>
      </x:c>
      <x:c r="E12" s="19" t="n">
        <x:v>5500</x:v>
      </x:c>
      <x:c r="F12" s="19" t="n">
        <x:v>5500</x:v>
      </x:c>
      <x:c r="G12" s="19" t="n">
        <x:v>5500</x:v>
      </x:c>
      <x:c r="H12" s="19" t="n">
        <x:v>5500</x:v>
      </x:c>
      <x:c r="I12" s="19" t="n">
        <x:v>5500</x:v>
      </x:c>
      <x:c r="J12" s="19" t="n">
        <x:v>5500</x:v>
      </x:c>
      <x:c r="K12" s="19" t="n">
        <x:v>5500</x:v>
      </x:c>
      <x:c r="L12" s="19" t="n">
        <x:v>5500</x:v>
      </x:c>
      <x:c r="M12" s="19" t="n">
        <x:v>5500</x:v>
      </x:c>
      <x:c r="N12" s="19" t="n">
        <x:v>5500</x:v>
      </x:c>
      <x:c r="O12" s="19" t="n">
        <x:v>5500</x:v>
      </x:c>
      <x:c r="P12" s="19" t="n">
        <x:v>5500</x:v>
      </x:c>
    </x:row>
    <x:row r="13" ht="22" customHeight="1">
      <x:c r="A13" s="1"/>
      <x:c r="B13" s="1"/>
      <x:c r="C13" s="4" t="str">
        <x:v>Staff paid</x:v>
      </x:c>
      <x:c r="D13" s="20" t="n">
        <x:f>IF(COUNT(E13:P13)=12,SUM(E13:P13),"n.a.")</x:f>
        <x:v>30000</x:v>
      </x:c>
      <x:c r="E13" s="19" t="n">
        <x:v>2500</x:v>
      </x:c>
      <x:c r="F13" s="19" t="n">
        <x:v>2500</x:v>
      </x:c>
      <x:c r="G13" s="19" t="n">
        <x:v>2500</x:v>
      </x:c>
      <x:c r="H13" s="19" t="n">
        <x:v>2500</x:v>
      </x:c>
      <x:c r="I13" s="19" t="n">
        <x:v>2500</x:v>
      </x:c>
      <x:c r="J13" s="19" t="n">
        <x:v>2500</x:v>
      </x:c>
      <x:c r="K13" s="19" t="n">
        <x:v>2500</x:v>
      </x:c>
      <x:c r="L13" s="19" t="n">
        <x:v>2500</x:v>
      </x:c>
      <x:c r="M13" s="19" t="n">
        <x:v>2500</x:v>
      </x:c>
      <x:c r="N13" s="19" t="n">
        <x:v>2500</x:v>
      </x:c>
      <x:c r="O13" s="19" t="n">
        <x:v>2500</x:v>
      </x:c>
      <x:c r="P13" s="19" t="n">
        <x:v>2500</x:v>
      </x:c>
    </x:row>
    <x:row r="14" ht="22" customHeight="1">
      <x:c r="A14" s="1"/>
      <x:c r="B14" s="1"/>
      <x:c r="C14" s="4" t="str">
        <x:v>Other operating payments</x:v>
      </x:c>
      <x:c r="D14" s="20" t="n">
        <x:f>IF(COUNT(E14:P14)=12,SUM(E14:P14),"n.a.")</x:f>
        <x:v>14400</x:v>
      </x:c>
      <x:c r="E14" s="19" t="n">
        <x:v>1200</x:v>
      </x:c>
      <x:c r="F14" s="19" t="n">
        <x:v>1200</x:v>
      </x:c>
      <x:c r="G14" s="19" t="n">
        <x:v>1200</x:v>
      </x:c>
      <x:c r="H14" s="19" t="n">
        <x:v>1200</x:v>
      </x:c>
      <x:c r="I14" s="19" t="n">
        <x:v>1200</x:v>
      </x:c>
      <x:c r="J14" s="19" t="n">
        <x:v>1200</x:v>
      </x:c>
      <x:c r="K14" s="19" t="n">
        <x:v>1200</x:v>
      </x:c>
      <x:c r="L14" s="19" t="n">
        <x:v>1200</x:v>
      </x:c>
      <x:c r="M14" s="19" t="n">
        <x:v>1200</x:v>
      </x:c>
      <x:c r="N14" s="19" t="n">
        <x:v>1200</x:v>
      </x:c>
      <x:c r="O14" s="19" t="n">
        <x:v>1200</x:v>
      </x:c>
      <x:c r="P14" s="19" t="n">
        <x:v>1200</x:v>
      </x:c>
    </x:row>
    <x:row r="15" ht="22" customHeight="1">
      <x:c r="A15" s="1"/>
      <x:c r="B15" s="1"/>
      <x:c r="C15" s="4" t="str">
        <x:v>Tax paid</x:v>
      </x:c>
      <x:c r="D15" s="20" t="n">
        <x:f>IF(COUNT(E15:P15)=12,SUM(E15:P15),"n.a.")</x:f>
        <x:v>3600</x:v>
      </x:c>
      <x:c r="E15" s="19" t="n">
        <x:v>300</x:v>
      </x:c>
      <x:c r="F15" s="19" t="n">
        <x:v>300</x:v>
      </x:c>
      <x:c r="G15" s="19" t="n">
        <x:v>300</x:v>
      </x:c>
      <x:c r="H15" s="19" t="n">
        <x:v>300</x:v>
      </x:c>
      <x:c r="I15" s="19" t="n">
        <x:v>300</x:v>
      </x:c>
      <x:c r="J15" s="19" t="n">
        <x:v>300</x:v>
      </x:c>
      <x:c r="K15" s="19" t="n">
        <x:v>300</x:v>
      </x:c>
      <x:c r="L15" s="19" t="n">
        <x:v>300</x:v>
      </x:c>
      <x:c r="M15" s="19" t="n">
        <x:v>300</x:v>
      </x:c>
      <x:c r="N15" s="19" t="n">
        <x:v>300</x:v>
      </x:c>
      <x:c r="O15" s="19" t="n">
        <x:v>300</x:v>
      </x:c>
      <x:c r="P15" s="19" t="n">
        <x:v>300</x:v>
      </x:c>
    </x:row>
    <x:row r="16" ht="22" customHeight="1">
      <x:c r="A16" s="1"/>
      <x:c r="B16" s="1"/>
      <x:c r="C16" s="4" t="str">
        <x:v>Interest paid</x:v>
      </x:c>
      <x:c r="D16" s="20" t="n">
        <x:f>IF(COUNT(E16:P16)=12,SUM(E16:P16),"n.a.")</x:f>
        <x:v>600</x:v>
      </x:c>
      <x:c r="E16" s="19" t="n">
        <x:v>50</x:v>
      </x:c>
      <x:c r="F16" s="19" t="n">
        <x:v>50</x:v>
      </x:c>
      <x:c r="G16" s="19" t="n">
        <x:v>50</x:v>
      </x:c>
      <x:c r="H16" s="19" t="n">
        <x:v>50</x:v>
      </x:c>
      <x:c r="I16" s="19" t="n">
        <x:v>50</x:v>
      </x:c>
      <x:c r="J16" s="19" t="n">
        <x:v>50</x:v>
      </x:c>
      <x:c r="K16" s="19" t="n">
        <x:v>50</x:v>
      </x:c>
      <x:c r="L16" s="19" t="n">
        <x:v>50</x:v>
      </x:c>
      <x:c r="M16" s="19" t="n">
        <x:v>50</x:v>
      </x:c>
      <x:c r="N16" s="19" t="n">
        <x:v>50</x:v>
      </x:c>
      <x:c r="O16" s="19" t="n">
        <x:v>50</x:v>
      </x:c>
      <x:c r="P16" s="19" t="n">
        <x:v>50</x:v>
      </x:c>
    </x:row>
    <x:row r="17" ht="22" customHeight="1">
      <x:c r="A17" s="1"/>
      <x:c r="B17" s="1"/>
      <x:c r="C17" s="23" t="str">
        <x:v>Operating payments</x:v>
      </x:c>
      <x:c r="D17" s="24" t="n">
        <x:f>IF(COUNT(E17:P17)=12,SUM(E17:P17),"n.a.")</x:f>
        <x:v>114600</x:v>
      </x:c>
      <x:c r="E17" s="24" t="n">
        <x:f>IF(E4="Ready",SUM(E12:E16),"n.a.")</x:f>
        <x:v>9550</x:v>
      </x:c>
      <x:c r="F17" s="24" t="n">
        <x:f>IF(F4="Ready",SUM(F12:F16),"n.a.")</x:f>
        <x:v>9550</x:v>
      </x:c>
      <x:c r="G17" s="24" t="n">
        <x:f>IF(G4="Ready",SUM(G12:G16),"n.a.")</x:f>
        <x:v>9550</x:v>
      </x:c>
      <x:c r="H17" s="24" t="n">
        <x:f>IF(H4="Ready",SUM(H12:H16),"n.a.")</x:f>
        <x:v>9550</x:v>
      </x:c>
      <x:c r="I17" s="24" t="n">
        <x:f>IF(I4="Ready",SUM(I12:I16),"n.a.")</x:f>
        <x:v>9550</x:v>
      </x:c>
      <x:c r="J17" s="24" t="n">
        <x:f>IF(J4="Ready",SUM(J12:J16),"n.a.")</x:f>
        <x:v>9550</x:v>
      </x:c>
      <x:c r="K17" s="24" t="n">
        <x:f>IF(K4="Ready",SUM(K12:K16),"n.a.")</x:f>
        <x:v>9550</x:v>
      </x:c>
      <x:c r="L17" s="24" t="n">
        <x:f>IF(L4="Ready",SUM(L12:L16),"n.a.")</x:f>
        <x:v>9550</x:v>
      </x:c>
      <x:c r="M17" s="24" t="n">
        <x:f>IF(M4="Ready",SUM(M12:M16),"n.a.")</x:f>
        <x:v>9550</x:v>
      </x:c>
      <x:c r="N17" s="24" t="n">
        <x:f>IF(N4="Ready",SUM(N12:N16),"n.a.")</x:f>
        <x:v>9550</x:v>
      </x:c>
      <x:c r="O17" s="24" t="n">
        <x:f>IF(O4="Ready",SUM(O12:O16),"n.a.")</x:f>
        <x:v>9550</x:v>
      </x:c>
      <x:c r="P17" s="24" t="n">
        <x:f>IF(P4="Ready",SUM(P12:P16),"n.a.")</x:f>
        <x:v>9550</x:v>
      </x:c>
    </x:row>
    <x:row r="18" ht="22" customHeight="1">
      <x:c r="A18" s="1"/>
      <x:c r="B18" s="1"/>
      <x:c r="C18" s="4"/>
      <x:c r="D18" s="5"/>
      <x:c r="E18" s="5"/>
      <x:c r="F18" s="5"/>
      <x:c r="G18" s="5"/>
      <x:c r="H18" s="5"/>
      <x:c r="I18" s="5"/>
      <x:c r="J18" s="5"/>
      <x:c r="K18" s="5"/>
      <x:c r="L18" s="5"/>
      <x:c r="M18" s="5"/>
      <x:c r="N18" s="5"/>
      <x:c r="O18" s="5"/>
      <x:c r="P18" s="5"/>
    </x:row>
    <x:row r="19" ht="22" customHeight="1">
      <x:c r="A19" s="1"/>
      <x:c r="B19" s="1"/>
      <x:c r="C19" s="23" t="str">
        <x:v>Operating cash flow</x:v>
      </x:c>
      <x:c r="D19" s="24" t="n">
        <x:f>IF(COUNT(E19:P19)=12,SUM(E19:P19),"n.a.")</x:f>
        <x:v>29400</x:v>
      </x:c>
      <x:c r="E19" s="24" t="n">
        <x:f>IF(E4="Ready",E10-E17,"n.a.")</x:f>
        <x:v>2450</x:v>
      </x:c>
      <x:c r="F19" s="24" t="n">
        <x:f>IF(F4="Ready",F10-F17,"n.a.")</x:f>
        <x:v>2450</x:v>
      </x:c>
      <x:c r="G19" s="24" t="n">
        <x:f>IF(G4="Ready",G10-G17,"n.a.")</x:f>
        <x:v>2450</x:v>
      </x:c>
      <x:c r="H19" s="24" t="n">
        <x:f>IF(H4="Ready",H10-H17,"n.a.")</x:f>
        <x:v>2450</x:v>
      </x:c>
      <x:c r="I19" s="24" t="n">
        <x:f>IF(I4="Ready",I10-I17,"n.a.")</x:f>
        <x:v>2450</x:v>
      </x:c>
      <x:c r="J19" s="24" t="n">
        <x:f>IF(J4="Ready",J10-J17,"n.a.")</x:f>
        <x:v>2450</x:v>
      </x:c>
      <x:c r="K19" s="24" t="n">
        <x:f>IF(K4="Ready",K10-K17,"n.a.")</x:f>
        <x:v>2450</x:v>
      </x:c>
      <x:c r="L19" s="24" t="n">
        <x:f>IF(L4="Ready",L10-L17,"n.a.")</x:f>
        <x:v>2450</x:v>
      </x:c>
      <x:c r="M19" s="24" t="n">
        <x:f>IF(M4="Ready",M10-M17,"n.a.")</x:f>
        <x:v>2450</x:v>
      </x:c>
      <x:c r="N19" s="24" t="n">
        <x:f>IF(N4="Ready",N10-N17,"n.a.")</x:f>
        <x:v>2450</x:v>
      </x:c>
      <x:c r="O19" s="24" t="n">
        <x:f>IF(O4="Ready",O10-O17,"n.a.")</x:f>
        <x:v>2450</x:v>
      </x:c>
      <x:c r="P19" s="24" t="n">
        <x:f>IF(P4="Ready",P10-P17,"n.a.")</x:f>
        <x:v>2450</x:v>
      </x:c>
    </x:row>
    <x:row r="20" ht="22" customHeight="1">
      <x:c r="A20" s="1"/>
      <x:c r="B20" s="1"/>
      <x:c r="C20" s="4"/>
      <x:c r="D20" s="5"/>
      <x:c r="E20" s="5"/>
      <x:c r="F20" s="5"/>
      <x:c r="G20" s="5"/>
      <x:c r="H20" s="5"/>
      <x:c r="I20" s="5"/>
      <x:c r="J20" s="5"/>
      <x:c r="K20" s="5"/>
      <x:c r="L20" s="5"/>
      <x:c r="M20" s="5"/>
      <x:c r="N20" s="5"/>
      <x:c r="O20" s="5"/>
      <x:c r="P20" s="5"/>
    </x:row>
    <x:row r="21" ht="22" customHeight="1">
      <x:c r="A21" s="1"/>
      <x:c r="B21" s="1"/>
      <x:c r="C21" s="4" t="str">
        <x:v>Capital expenditure paid</x:v>
      </x:c>
      <x:c r="D21" s="20" t="n">
        <x:f>IF(COUNT(E21:P21)=12,SUM(E21:P21),"n.a.")</x:f>
        <x:v>6000</x:v>
      </x:c>
      <x:c r="E21" s="19" t="n">
        <x:v>500</x:v>
      </x:c>
      <x:c r="F21" s="19" t="n">
        <x:v>500</x:v>
      </x:c>
      <x:c r="G21" s="19" t="n">
        <x:v>500</x:v>
      </x:c>
      <x:c r="H21" s="19" t="n">
        <x:v>500</x:v>
      </x:c>
      <x:c r="I21" s="19" t="n">
        <x:v>500</x:v>
      </x:c>
      <x:c r="J21" s="19" t="n">
        <x:v>500</x:v>
      </x:c>
      <x:c r="K21" s="19" t="n">
        <x:v>500</x:v>
      </x:c>
      <x:c r="L21" s="19" t="n">
        <x:v>500</x:v>
      </x:c>
      <x:c r="M21" s="19" t="n">
        <x:v>500</x:v>
      </x:c>
      <x:c r="N21" s="19" t="n">
        <x:v>500</x:v>
      </x:c>
      <x:c r="O21" s="19" t="n">
        <x:v>500</x:v>
      </x:c>
      <x:c r="P21" s="19" t="n">
        <x:v>500</x:v>
      </x:c>
    </x:row>
    <x:row r="22" ht="22" customHeight="1">
      <x:c r="A22" s="1"/>
      <x:c r="B22" s="1"/>
      <x:c r="C22" s="23" t="str">
        <x:v>Investing cash flow</x:v>
      </x:c>
      <x:c r="D22" s="24" t="n">
        <x:f>IF(COUNT(E22:P22)=12,SUM(E22:P22),"n.a.")</x:f>
        <x:v>-6000</x:v>
      </x:c>
      <x:c r="E22" s="24" t="n">
        <x:f>IF(E4="Ready",-E21,"n.a.")</x:f>
        <x:v>-500</x:v>
      </x:c>
      <x:c r="F22" s="24" t="n">
        <x:f>IF(F4="Ready",-F21,"n.a.")</x:f>
        <x:v>-500</x:v>
      </x:c>
      <x:c r="G22" s="24" t="n">
        <x:f>IF(G4="Ready",-G21,"n.a.")</x:f>
        <x:v>-500</x:v>
      </x:c>
      <x:c r="H22" s="24" t="n">
        <x:f>IF(H4="Ready",-H21,"n.a.")</x:f>
        <x:v>-500</x:v>
      </x:c>
      <x:c r="I22" s="24" t="n">
        <x:f>IF(I4="Ready",-I21,"n.a.")</x:f>
        <x:v>-500</x:v>
      </x:c>
      <x:c r="J22" s="24" t="n">
        <x:f>IF(J4="Ready",-J21,"n.a.")</x:f>
        <x:v>-500</x:v>
      </x:c>
      <x:c r="K22" s="24" t="n">
        <x:f>IF(K4="Ready",-K21,"n.a.")</x:f>
        <x:v>-500</x:v>
      </x:c>
      <x:c r="L22" s="24" t="n">
        <x:f>IF(L4="Ready",-L21,"n.a.")</x:f>
        <x:v>-500</x:v>
      </x:c>
      <x:c r="M22" s="24" t="n">
        <x:f>IF(M4="Ready",-M21,"n.a.")</x:f>
        <x:v>-500</x:v>
      </x:c>
      <x:c r="N22" s="24" t="n">
        <x:f>IF(N4="Ready",-N21,"n.a.")</x:f>
        <x:v>-500</x:v>
      </x:c>
      <x:c r="O22" s="24" t="n">
        <x:f>IF(O4="Ready",-O21,"n.a.")</x:f>
        <x:v>-500</x:v>
      </x:c>
      <x:c r="P22" s="24" t="n">
        <x:f>IF(P4="Ready",-P21,"n.a.")</x:f>
        <x:v>-500</x:v>
      </x:c>
    </x:row>
    <x:row r="23" ht="22" customHeight="1">
      <x:c r="A23" s="1"/>
      <x:c r="B23" s="1"/>
      <x:c r="C23" s="4"/>
      <x:c r="D23" s="5"/>
      <x:c r="E23" s="5"/>
      <x:c r="F23" s="5"/>
      <x:c r="G23" s="5"/>
      <x:c r="H23" s="5"/>
      <x:c r="I23" s="5"/>
      <x:c r="J23" s="5"/>
      <x:c r="K23" s="5"/>
      <x:c r="L23" s="5"/>
      <x:c r="M23" s="5"/>
      <x:c r="N23" s="5"/>
      <x:c r="O23" s="5"/>
      <x:c r="P23" s="5"/>
    </x:row>
    <x:row r="24" ht="22" customHeight="1">
      <x:c r="A24" s="1"/>
      <x:c r="B24" s="1"/>
      <x:c r="C24" s="4" t="str">
        <x:v>New borrowing received</x:v>
      </x:c>
      <x:c r="D24" s="20" t="n">
        <x:f>IF(COUNT(E24:P24)=12,SUM(E24:P24),"n.a.")</x:f>
        <x:v>0</x:v>
      </x:c>
      <x:c r="E24" s="19" t="n">
        <x:v>0</x:v>
      </x:c>
      <x:c r="F24" s="19" t="n">
        <x:v>0</x:v>
      </x:c>
      <x:c r="G24" s="19" t="n">
        <x:v>0</x:v>
      </x:c>
      <x:c r="H24" s="19" t="n">
        <x:v>0</x:v>
      </x:c>
      <x:c r="I24" s="19" t="n">
        <x:v>0</x:v>
      </x:c>
      <x:c r="J24" s="19" t="n">
        <x:v>0</x:v>
      </x:c>
      <x:c r="K24" s="19" t="n">
        <x:v>0</x:v>
      </x:c>
      <x:c r="L24" s="19" t="n">
        <x:v>0</x:v>
      </x:c>
      <x:c r="M24" s="19" t="n">
        <x:v>0</x:v>
      </x:c>
      <x:c r="N24" s="19" t="n">
        <x:v>0</x:v>
      </x:c>
      <x:c r="O24" s="19" t="n">
        <x:v>0</x:v>
      </x:c>
      <x:c r="P24" s="19" t="n">
        <x:v>0</x:v>
      </x:c>
    </x:row>
    <x:row r="25" ht="22" customHeight="1">
      <x:c r="A25" s="1"/>
      <x:c r="B25" s="1"/>
      <x:c r="C25" s="4" t="str">
        <x:v>Owner capital received</x:v>
      </x:c>
      <x:c r="D25" s="20" t="n">
        <x:f>IF(COUNT(E25:P25)=12,SUM(E25:P25),"n.a.")</x:f>
        <x:v>0</x:v>
      </x:c>
      <x:c r="E25" s="19" t="n">
        <x:v>0</x:v>
      </x:c>
      <x:c r="F25" s="19" t="n">
        <x:v>0</x:v>
      </x:c>
      <x:c r="G25" s="19" t="n">
        <x:v>0</x:v>
      </x:c>
      <x:c r="H25" s="19" t="n">
        <x:v>0</x:v>
      </x:c>
      <x:c r="I25" s="19" t="n">
        <x:v>0</x:v>
      </x:c>
      <x:c r="J25" s="19" t="n">
        <x:v>0</x:v>
      </x:c>
      <x:c r="K25" s="19" t="n">
        <x:v>0</x:v>
      </x:c>
      <x:c r="L25" s="19" t="n">
        <x:v>0</x:v>
      </x:c>
      <x:c r="M25" s="19" t="n">
        <x:v>0</x:v>
      </x:c>
      <x:c r="N25" s="19" t="n">
        <x:v>0</x:v>
      </x:c>
      <x:c r="O25" s="19" t="n">
        <x:v>0</x:v>
      </x:c>
      <x:c r="P25" s="19" t="n">
        <x:v>0</x:v>
      </x:c>
    </x:row>
    <x:row r="26" ht="22" customHeight="1">
      <x:c r="A26" s="1"/>
      <x:c r="B26" s="1"/>
      <x:c r="C26" s="4" t="str">
        <x:v>Loan principal paid</x:v>
      </x:c>
      <x:c r="D26" s="20" t="n">
        <x:f>IF(COUNT(E26:P26)=12,SUM(E26:P26),"n.a.")</x:f>
        <x:v>2400</x:v>
      </x:c>
      <x:c r="E26" s="19" t="n">
        <x:v>200</x:v>
      </x:c>
      <x:c r="F26" s="19" t="n">
        <x:v>200</x:v>
      </x:c>
      <x:c r="G26" s="19" t="n">
        <x:v>200</x:v>
      </x:c>
      <x:c r="H26" s="19" t="n">
        <x:v>200</x:v>
      </x:c>
      <x:c r="I26" s="19" t="n">
        <x:v>200</x:v>
      </x:c>
      <x:c r="J26" s="19" t="n">
        <x:v>200</x:v>
      </x:c>
      <x:c r="K26" s="19" t="n">
        <x:v>200</x:v>
      </x:c>
      <x:c r="L26" s="19" t="n">
        <x:v>200</x:v>
      </x:c>
      <x:c r="M26" s="19" t="n">
        <x:v>200</x:v>
      </x:c>
      <x:c r="N26" s="19" t="n">
        <x:v>200</x:v>
      </x:c>
      <x:c r="O26" s="19" t="n">
        <x:v>200</x:v>
      </x:c>
      <x:c r="P26" s="19" t="n">
        <x:v>200</x:v>
      </x:c>
    </x:row>
    <x:row r="27" ht="22" customHeight="1">
      <x:c r="A27" s="1"/>
      <x:c r="B27" s="1"/>
      <x:c r="C27" s="4" t="str">
        <x:v>Owner distributions paid</x:v>
      </x:c>
      <x:c r="D27" s="20" t="n">
        <x:f>IF(COUNT(E27:P27)=12,SUM(E27:P27),"n.a.")</x:f>
        <x:v>0</x:v>
      </x:c>
      <x:c r="E27" s="19" t="n">
        <x:v>0</x:v>
      </x:c>
      <x:c r="F27" s="19" t="n">
        <x:v>0</x:v>
      </x:c>
      <x:c r="G27" s="19" t="n">
        <x:v>0</x:v>
      </x:c>
      <x:c r="H27" s="19" t="n">
        <x:v>0</x:v>
      </x:c>
      <x:c r="I27" s="19" t="n">
        <x:v>0</x:v>
      </x:c>
      <x:c r="J27" s="19" t="n">
        <x:v>0</x:v>
      </x:c>
      <x:c r="K27" s="19" t="n">
        <x:v>0</x:v>
      </x:c>
      <x:c r="L27" s="19" t="n">
        <x:v>0</x:v>
      </x:c>
      <x:c r="M27" s="19" t="n">
        <x:v>0</x:v>
      </x:c>
      <x:c r="N27" s="19" t="n">
        <x:v>0</x:v>
      </x:c>
      <x:c r="O27" s="19" t="n">
        <x:v>0</x:v>
      </x:c>
      <x:c r="P27" s="19" t="n">
        <x:v>0</x:v>
      </x:c>
    </x:row>
    <x:row r="28" ht="22" customHeight="1">
      <x:c r="A28" s="1"/>
      <x:c r="B28" s="1"/>
      <x:c r="C28" s="23" t="str">
        <x:v>Financing cash flow</x:v>
      </x:c>
      <x:c r="D28" s="24" t="n">
        <x:f>IF(COUNT(E28:P28)=12,SUM(E28:P28),"n.a.")</x:f>
        <x:v>-2400</x:v>
      </x:c>
      <x:c r="E28" s="24" t="n">
        <x:f>IF(E4="Ready",SUM(E24:E25)-SUM(E26:E27),"n.a.")</x:f>
        <x:v>-200</x:v>
      </x:c>
      <x:c r="F28" s="24" t="n">
        <x:f>IF(F4="Ready",SUM(F24:F25)-SUM(F26:F27),"n.a.")</x:f>
        <x:v>-200</x:v>
      </x:c>
      <x:c r="G28" s="24" t="n">
        <x:f>IF(G4="Ready",SUM(G24:G25)-SUM(G26:G27),"n.a.")</x:f>
        <x:v>-200</x:v>
      </x:c>
      <x:c r="H28" s="24" t="n">
        <x:f>IF(H4="Ready",SUM(H24:H25)-SUM(H26:H27),"n.a.")</x:f>
        <x:v>-200</x:v>
      </x:c>
      <x:c r="I28" s="24" t="n">
        <x:f>IF(I4="Ready",SUM(I24:I25)-SUM(I26:I27),"n.a.")</x:f>
        <x:v>-200</x:v>
      </x:c>
      <x:c r="J28" s="24" t="n">
        <x:f>IF(J4="Ready",SUM(J24:J25)-SUM(J26:J27),"n.a.")</x:f>
        <x:v>-200</x:v>
      </x:c>
      <x:c r="K28" s="24" t="n">
        <x:f>IF(K4="Ready",SUM(K24:K25)-SUM(K26:K27),"n.a.")</x:f>
        <x:v>-200</x:v>
      </x:c>
      <x:c r="L28" s="24" t="n">
        <x:f>IF(L4="Ready",SUM(L24:L25)-SUM(L26:L27),"n.a.")</x:f>
        <x:v>-200</x:v>
      </x:c>
      <x:c r="M28" s="24" t="n">
        <x:f>IF(M4="Ready",SUM(M24:M25)-SUM(M26:M27),"n.a.")</x:f>
        <x:v>-200</x:v>
      </x:c>
      <x:c r="N28" s="24" t="n">
        <x:f>IF(N4="Ready",SUM(N24:N25)-SUM(N26:N27),"n.a.")</x:f>
        <x:v>-200</x:v>
      </x:c>
      <x:c r="O28" s="24" t="n">
        <x:f>IF(O4="Ready",SUM(O24:O25)-SUM(O26:O27),"n.a.")</x:f>
        <x:v>-200</x:v>
      </x:c>
      <x:c r="P28" s="24" t="n">
        <x:f>IF(P4="Ready",SUM(P24:P25)-SUM(P26:P27),"n.a.")</x:f>
        <x:v>-200</x:v>
      </x:c>
    </x:row>
    <x:row r="29" ht="22" customHeight="1">
      <x:c r="A29" s="1"/>
      <x:c r="B29" s="1"/>
      <x:c r="C29" s="4"/>
      <x:c r="D29" s="5"/>
      <x:c r="E29" s="5"/>
      <x:c r="F29" s="5"/>
      <x:c r="G29" s="5"/>
      <x:c r="H29" s="5"/>
      <x:c r="I29" s="5"/>
      <x:c r="J29" s="5"/>
      <x:c r="K29" s="5"/>
      <x:c r="L29" s="5"/>
      <x:c r="M29" s="5"/>
      <x:c r="N29" s="5"/>
      <x:c r="O29" s="5"/>
      <x:c r="P29" s="5"/>
    </x:row>
    <x:row r="30" ht="22" customHeight="1">
      <x:c r="A30" s="1"/>
      <x:c r="B30" s="1"/>
      <x:c r="C30" s="23" t="str">
        <x:v>Net change in cash</x:v>
      </x:c>
      <x:c r="D30" s="24" t="n">
        <x:f>IF(COUNT(E30:P30)=12,SUM(E30:P30),"n.a.")</x:f>
        <x:v>21000</x:v>
      </x:c>
      <x:c r="E30" s="24" t="n">
        <x:f>IF(E4="Ready",SUM(E19,E22,E28),"n.a.")</x:f>
        <x:v>1750</x:v>
      </x:c>
      <x:c r="F30" s="24" t="n">
        <x:f>IF(F4="Ready",SUM(F19,F22,F28),"n.a.")</x:f>
        <x:v>1750</x:v>
      </x:c>
      <x:c r="G30" s="24" t="n">
        <x:f>IF(G4="Ready",SUM(G19,G22,G28),"n.a.")</x:f>
        <x:v>1750</x:v>
      </x:c>
      <x:c r="H30" s="24" t="n">
        <x:f>IF(H4="Ready",SUM(H19,H22,H28),"n.a.")</x:f>
        <x:v>1750</x:v>
      </x:c>
      <x:c r="I30" s="24" t="n">
        <x:f>IF(I4="Ready",SUM(I19,I22,I28),"n.a.")</x:f>
        <x:v>1750</x:v>
      </x:c>
      <x:c r="J30" s="24" t="n">
        <x:f>IF(J4="Ready",SUM(J19,J22,J28),"n.a.")</x:f>
        <x:v>1750</x:v>
      </x:c>
      <x:c r="K30" s="24" t="n">
        <x:f>IF(K4="Ready",SUM(K19,K22,K28),"n.a.")</x:f>
        <x:v>1750</x:v>
      </x:c>
      <x:c r="L30" s="24" t="n">
        <x:f>IF(L4="Ready",SUM(L19,L22,L28),"n.a.")</x:f>
        <x:v>1750</x:v>
      </x:c>
      <x:c r="M30" s="24" t="n">
        <x:f>IF(M4="Ready",SUM(M19,M22,M28),"n.a.")</x:f>
        <x:v>1750</x:v>
      </x:c>
      <x:c r="N30" s="24" t="n">
        <x:f>IF(N4="Ready",SUM(N19,N22,N28),"n.a.")</x:f>
        <x:v>1750</x:v>
      </x:c>
      <x:c r="O30" s="24" t="n">
        <x:f>IF(O4="Ready",SUM(O19,O22,O28),"n.a.")</x:f>
        <x:v>1750</x:v>
      </x:c>
      <x:c r="P30" s="24" t="n">
        <x:f>IF(P4="Ready",SUM(P19,P22,P28),"n.a.")</x:f>
        <x:v>1750</x:v>
      </x:c>
    </x:row>
    <x:row r="31" ht="22" customHeight="1">
      <x:c r="A31" s="1"/>
      <x:c r="B31" s="1"/>
      <x:c r="C31" s="4"/>
      <x:c r="D31" s="5"/>
      <x:c r="E31" s="5"/>
      <x:c r="F31" s="5"/>
      <x:c r="G31" s="5"/>
      <x:c r="H31" s="5"/>
      <x:c r="I31" s="5"/>
      <x:c r="J31" s="5"/>
      <x:c r="K31" s="5"/>
      <x:c r="L31" s="5"/>
      <x:c r="M31" s="5"/>
      <x:c r="N31" s="5"/>
      <x:c r="O31" s="5"/>
      <x:c r="P31" s="5"/>
    </x:row>
    <x:row r="32" ht="22" customHeight="1">
      <x:c r="A32" s="1"/>
      <x:c r="B32" s="1"/>
      <x:c r="C32" s="23" t="str">
        <x:v>Closing cash</x:v>
      </x:c>
      <x:c r="D32" s="24" t="n">
        <x:f>P32</x:f>
        <x:v>31000</x:v>
      </x:c>
      <x:c r="E32" s="24" t="n">
        <x:f>IF(E4="Ready",E6+E30,"n.a.")</x:f>
        <x:v>11750</x:v>
      </x:c>
      <x:c r="F32" s="24" t="n">
        <x:f>IF(F4="Ready",F6+F30,"n.a.")</x:f>
        <x:v>13500</x:v>
      </x:c>
      <x:c r="G32" s="24" t="n">
        <x:f>IF(G4="Ready",G6+G30,"n.a.")</x:f>
        <x:v>15250</x:v>
      </x:c>
      <x:c r="H32" s="24" t="n">
        <x:f>IF(H4="Ready",H6+H30,"n.a.")</x:f>
        <x:v>17000</x:v>
      </x:c>
      <x:c r="I32" s="24" t="n">
        <x:f>IF(I4="Ready",I6+I30,"n.a.")</x:f>
        <x:v>18750</x:v>
      </x:c>
      <x:c r="J32" s="24" t="n">
        <x:f>IF(J4="Ready",J6+J30,"n.a.")</x:f>
        <x:v>20500</x:v>
      </x:c>
      <x:c r="K32" s="24" t="n">
        <x:f>IF(K4="Ready",K6+K30,"n.a.")</x:f>
        <x:v>22250</x:v>
      </x:c>
      <x:c r="L32" s="24" t="n">
        <x:f>IF(L4="Ready",L6+L30,"n.a.")</x:f>
        <x:v>24000</x:v>
      </x:c>
      <x:c r="M32" s="24" t="n">
        <x:f>IF(M4="Ready",M6+M30,"n.a.")</x:f>
        <x:v>25750</x:v>
      </x:c>
      <x:c r="N32" s="24" t="n">
        <x:f>IF(N4="Ready",N6+N30,"n.a.")</x:f>
        <x:v>27500</x:v>
      </x:c>
      <x:c r="O32" s="24" t="n">
        <x:f>IF(O4="Ready",O6+O30,"n.a.")</x:f>
        <x:v>29250</x:v>
      </x:c>
      <x:c r="P32" s="24" t="n">
        <x:f>IF(P4="Ready",P6+P30,"n.a.")</x:f>
        <x:v>31000</x:v>
      </x:c>
    </x:row>
    <x:row r="33" ht="22" customHeight="1">
      <x:c r="A33" s="1"/>
      <x:c r="B33" s="1"/>
      <x:c r="C33" s="23" t="str">
        <x:v>Funding gap at month end</x:v>
      </x:c>
      <x:c r="D33" s="24" t="n">
        <x:f>IF(COUNT(E33:P33)=12,MAX(E33:P33),"n.a.")</x:f>
        <x:v>0</x:v>
      </x:c>
      <x:c r="E33" s="24" t="n">
        <x:f>IF(E4="Ready",MAX(0,-E32),"n.a.")</x:f>
        <x:v>0</x:v>
      </x:c>
      <x:c r="F33" s="24" t="n">
        <x:f>IF(F4="Ready",MAX(0,-F32),"n.a.")</x:f>
        <x:v>0</x:v>
      </x:c>
      <x:c r="G33" s="24" t="n">
        <x:f>IF(G4="Ready",MAX(0,-G32),"n.a.")</x:f>
        <x:v>0</x:v>
      </x:c>
      <x:c r="H33" s="24" t="n">
        <x:f>IF(H4="Ready",MAX(0,-H32),"n.a.")</x:f>
        <x:v>0</x:v>
      </x:c>
      <x:c r="I33" s="24" t="n">
        <x:f>IF(I4="Ready",MAX(0,-I32),"n.a.")</x:f>
        <x:v>0</x:v>
      </x:c>
      <x:c r="J33" s="24" t="n">
        <x:f>IF(J4="Ready",MAX(0,-J32),"n.a.")</x:f>
        <x:v>0</x:v>
      </x:c>
      <x:c r="K33" s="24" t="n">
        <x:f>IF(K4="Ready",MAX(0,-K32),"n.a.")</x:f>
        <x:v>0</x:v>
      </x:c>
      <x:c r="L33" s="24" t="n">
        <x:f>IF(L4="Ready",MAX(0,-L32),"n.a.")</x:f>
        <x:v>0</x:v>
      </x:c>
      <x:c r="M33" s="24" t="n">
        <x:f>IF(M4="Ready",MAX(0,-M32),"n.a.")</x:f>
        <x:v>0</x:v>
      </x:c>
      <x:c r="N33" s="24" t="n">
        <x:f>IF(N4="Ready",MAX(0,-N32),"n.a.")</x:f>
        <x:v>0</x:v>
      </x:c>
      <x:c r="O33" s="24" t="n">
        <x:f>IF(O4="Ready",MAX(0,-O32),"n.a.")</x:f>
        <x:v>0</x:v>
      </x:c>
      <x:c r="P33" s="24" t="n">
        <x:f>IF(P4="Ready",MAX(0,-P32),"n.a.")</x:f>
        <x:v>0</x:v>
      </x:c>
    </x:row>
    <x:row r="34" ht="22" customHeight="1">
      <x:c r="A34" s="1"/>
      <x:c r="B34" s="1"/>
      <x:c r="C34" s="4"/>
      <x:c r="D34" s="5"/>
      <x:c r="E34" s="5"/>
      <x:c r="F34" s="5"/>
      <x:c r="G34" s="5"/>
      <x:c r="H34" s="5"/>
      <x:c r="I34" s="5"/>
      <x:c r="J34" s="5"/>
      <x:c r="K34" s="5"/>
      <x:c r="L34" s="5"/>
      <x:c r="M34" s="5"/>
      <x:c r="N34" s="5"/>
      <x:c r="O34" s="5"/>
      <x:c r="P34" s="5"/>
    </x:row>
    <x:row r="35" ht="22" customHeight="1">
      <x:c r="A35" s="1"/>
      <x:c r="B35" s="1"/>
      <x:c r="C35" s="4"/>
      <x:c r="D35" s="5"/>
      <x:c r="E35" s="5"/>
      <x:c r="F35" s="5"/>
      <x:c r="G35" s="5"/>
      <x:c r="H35" s="5"/>
      <x:c r="I35" s="5"/>
      <x:c r="J35" s="5"/>
      <x:c r="K35" s="5"/>
      <x:c r="L35" s="5"/>
      <x:c r="M35" s="5"/>
      <x:c r="N35" s="5"/>
      <x:c r="O35" s="5"/>
      <x:c r="P35" s="5"/>
    </x:row>
    <x:row r="36" ht="22" customHeight="1">
      <x:c r="A36" s="1"/>
      <x:c r="B36" s="1"/>
      <x:c r="C36" s="4" t="str">
        <x:v>Annual opening = January opening; annual closing = December closing.</x:v>
      </x:c>
      <x:c r="D36" s="5"/>
      <x:c r="E36" s="5"/>
      <x:c r="F36" s="5"/>
      <x:c r="G36" s="5"/>
      <x:c r="H36" s="5"/>
      <x:c r="I36" s="5"/>
      <x:c r="J36" s="5"/>
      <x:c r="K36" s="5"/>
      <x:c r="L36" s="5"/>
      <x:c r="M36" s="5"/>
      <x:c r="N36" s="5"/>
      <x:c r="O36" s="5"/>
      <x:c r="P36" s="5"/>
    </x:row>
    <x:row r="37" ht="22" customHeight="1">
      <x:c r="A37" s="1"/>
      <x:c r="B37" s="1"/>
      <x:c r="C37" s="4" t="str">
        <x:v>Annual funding gap = largest month-end gap. Negative cash is not auto-funded.</x:v>
      </x:c>
      <x:c r="D37" s="5"/>
      <x:c r="E37" s="5"/>
      <x:c r="F37" s="5"/>
      <x:c r="G37" s="5"/>
      <x:c r="H37" s="5"/>
      <x:c r="I37" s="5"/>
      <x:c r="J37" s="5"/>
      <x:c r="K37" s="5"/>
      <x:c r="L37" s="5"/>
      <x:c r="M37" s="5"/>
      <x:c r="N37" s="5"/>
      <x:c r="O37" s="5"/>
      <x:c r="P37" s="5"/>
    </x:row>
    <x:row r="38" ht="22" customHeight="1">
      <x:c r="A38" s="1"/>
      <x:c r="B38" s="1"/>
      <x:c r="C38" s="4" t="str">
        <x:v>Enter actual cash timing. Borrowing is financing; capex is investing.</x:v>
      </x:c>
      <x:c r="D38" s="5"/>
      <x:c r="E38" s="5"/>
      <x:c r="F38" s="5"/>
      <x:c r="G38" s="5"/>
      <x:c r="H38" s="5"/>
      <x:c r="I38" s="5"/>
      <x:c r="J38" s="5"/>
      <x:c r="K38" s="5"/>
      <x:c r="L38" s="5"/>
      <x:c r="M38" s="5"/>
      <x:c r="N38" s="5"/>
      <x:c r="O38" s="5"/>
      <x:c r="P38" s="5"/>
    </x:row>
    <x:row r="39" ht="22" customHeight="1">
      <x:c r="A39" s="1"/>
      <x:c r="B39" s="1"/>
      <x:c r="C39" s="4"/>
      <x:c r="D39" s="5"/>
      <x:c r="E39" s="5"/>
      <x:c r="F39" s="5"/>
      <x:c r="G39" s="5"/>
      <x:c r="H39" s="5"/>
      <x:c r="I39" s="5"/>
      <x:c r="J39" s="5"/>
      <x:c r="K39" s="5"/>
      <x:c r="L39" s="5"/>
      <x:c r="M39" s="5"/>
      <x:c r="N39" s="5"/>
      <x:c r="O39" s="5"/>
      <x:c r="P39" s="5"/>
    </x:row>
    <x:row r="40" ht="22" customHeight="1">
      <x:c r="A40" s="1"/>
      <x:c r="B40" s="1"/>
      <x:c r="C40" s="4"/>
      <x:c r="D40" s="5"/>
      <x:c r="E40" s="5"/>
      <x:c r="F40" s="5"/>
      <x:c r="G40" s="5"/>
      <x:c r="H40" s="5"/>
      <x:c r="I40" s="5"/>
      <x:c r="J40" s="5"/>
      <x:c r="K40" s="5"/>
      <x:c r="L40" s="5"/>
      <x:c r="M40" s="5"/>
      <x:c r="N40" s="5"/>
      <x:c r="O40" s="5"/>
      <x:c r="P40" s="5"/>
    </x:row>
  </x:sheetData>
  <x:conditionalFormatting sqref="E32:P32">
    <x:cfRule type="cellIs" dxfId="0" priority="1" operator="lessThan">
      <x:formula>0</x:formula>
    </x:cfRule>
  </x:conditionalFormatting>
  <x:dataValidations count="13">
    <x:dataValidation type="decimal" operator="between" sqref="E6">
      <x:formula1>0</x:formula1>
      <x:formula2>1000000000000</x:formula2>
    </x:dataValidation>
    <x:dataValidation type="decimal" operator="between" sqref="E8:P8">
      <x:formula1>0</x:formula1>
      <x:formula2>1000000000000</x:formula2>
    </x:dataValidation>
    <x:dataValidation type="decimal" operator="between" sqref="E9:P9">
      <x:formula1>0</x:formula1>
      <x:formula2>1000000000000</x:formula2>
    </x:dataValidation>
    <x:dataValidation type="decimal" operator="between" sqref="E12:P12">
      <x:formula1>0</x:formula1>
      <x:formula2>1000000000000</x:formula2>
    </x:dataValidation>
    <x:dataValidation type="decimal" operator="between" sqref="E13:P13">
      <x:formula1>0</x:formula1>
      <x:formula2>1000000000000</x:formula2>
    </x:dataValidation>
    <x:dataValidation type="decimal" operator="between" sqref="E14:P14">
      <x:formula1>0</x:formula1>
      <x:formula2>1000000000000</x:formula2>
    </x:dataValidation>
    <x:dataValidation type="decimal" operator="between" sqref="E15:P15">
      <x:formula1>0</x:formula1>
      <x:formula2>1000000000000</x:formula2>
    </x:dataValidation>
    <x:dataValidation type="decimal" operator="between" sqref="E16:P16">
      <x:formula1>0</x:formula1>
      <x:formula2>1000000000000</x:formula2>
    </x:dataValidation>
    <x:dataValidation type="decimal" operator="between" sqref="E21:P21">
      <x:formula1>0</x:formula1>
      <x:formula2>1000000000000</x:formula2>
    </x:dataValidation>
    <x:dataValidation type="decimal" operator="between" sqref="E24:P24">
      <x:formula1>0</x:formula1>
      <x:formula2>1000000000000</x:formula2>
    </x:dataValidation>
    <x:dataValidation type="decimal" operator="between" sqref="E25:P25">
      <x:formula1>0</x:formula1>
      <x:formula2>1000000000000</x:formula2>
    </x:dataValidation>
    <x:dataValidation type="decimal" operator="between" sqref="E26:P26">
      <x:formula1>0</x:formula1>
      <x:formula2>1000000000000</x:formula2>
    </x:dataValidation>
    <x:dataValidation type="decimal" operator="between" sqref="E27:P27">
      <x:formula1>0</x:formula1>
      <x:formula2>1000000000000</x:formula2>
    </x:dataValidation>
  </x:dataValidations>
  <x:pageMargins left="0.7" right="0.7" top="0.75" bottom="0.75" header="0.3" footer="0.3"/>
  <x:legacyDrawing xmlns:r="http://schemas.openxmlformats.org/officeDocument/2006/relationships" r:id="R3feeee7b6afb415e"/>
</x:worksheet>
</file>